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ublic\Documentos públicos\2 0 2 5\Estadísticas Sistema Penal Oral\"/>
    </mc:Choice>
  </mc:AlternateContent>
  <bookViews>
    <workbookView xWindow="0" yWindow="0" windowWidth="28800" windowHeight="11150" activeTab="1"/>
  </bookViews>
  <sheets>
    <sheet name="General _ 2025_" sheetId="8" r:id="rId1"/>
    <sheet name="DELITOS G&amp;NG 2025" sheetId="2" r:id="rId2"/>
    <sheet name="VICTIMAS 2025" sheetId="5" r:id="rId3"/>
    <sheet name="IMPUTADOS 2025" sheetId="7" r:id="rId4"/>
  </sheets>
  <externalReferences>
    <externalReference r:id="rId5"/>
    <externalReference r:id="rId6"/>
  </externalReferences>
  <definedNames>
    <definedName name="_xlnm._FilterDatabase" localSheetId="1" hidden="1">'DELITOS G&amp;NG 2025'!$A$1:$AR$118</definedName>
    <definedName name="_xlnm._FilterDatabase" localSheetId="0" hidden="1">'General _ 2025_'!$A$1:$AS$127</definedName>
    <definedName name="ABREVIADOSTOTAL" localSheetId="1">#REF!</definedName>
    <definedName name="ABREVIADOSTOTAL" localSheetId="0">#REF!</definedName>
    <definedName name="ABREVIADOSTOTAL" localSheetId="3">#REF!</definedName>
    <definedName name="ABREVIADOSTOTAL" localSheetId="2">#REF!</definedName>
    <definedName name="ABREVIADOSTOTAL">#REF!</definedName>
    <definedName name="APERTUJO" localSheetId="1">#REF!</definedName>
    <definedName name="APERTUJO" localSheetId="0">#REF!</definedName>
    <definedName name="APERTUJO" localSheetId="3">#REF!</definedName>
    <definedName name="APERTUJO" localSheetId="2">#REF!</definedName>
    <definedName name="APERTUJO">#REF!</definedName>
    <definedName name="_xlnm.Print_Area" localSheetId="1">'DELITOS G&amp;NG 2025'!$B$1:$XFD$118</definedName>
    <definedName name="_xlnm.Print_Area" localSheetId="0">'General _ 2025_'!$A$7:$AS$126</definedName>
    <definedName name="_xlnm.Print_Area" localSheetId="3">'IMPUTADOS 2025'!$A$1:$AV$37</definedName>
    <definedName name="_xlnm.Print_Area" localSheetId="2">'VICTIMAS 2025'!$A$1:$AU$44</definedName>
    <definedName name="ARRTOTAL" localSheetId="1">#REF!</definedName>
    <definedName name="ARRTOTAL" localSheetId="0">#REF!</definedName>
    <definedName name="ARRTOTAL" localSheetId="3">#REF!</definedName>
    <definedName name="ARRTOTAL" localSheetId="2">#REF!</definedName>
    <definedName name="ARRTOTAL">#REF!</definedName>
    <definedName name="ARTOTAL" localSheetId="1">#REF!</definedName>
    <definedName name="ARTOTAL" localSheetId="0">#REF!</definedName>
    <definedName name="ARTOTAL" localSheetId="3">#REF!</definedName>
    <definedName name="ARTOTAL" localSheetId="2">#REF!</definedName>
    <definedName name="ARTOTAL">#REF!</definedName>
    <definedName name="artotall" localSheetId="1">#REF!</definedName>
    <definedName name="artotall" localSheetId="0">#REF!</definedName>
    <definedName name="artotall" localSheetId="3">#REF!</definedName>
    <definedName name="artotall" localSheetId="2">#REF!</definedName>
    <definedName name="artotall">#REF!</definedName>
    <definedName name="asdjhaskjdf" localSheetId="1">#REF!</definedName>
    <definedName name="asdjhaskjdf" localSheetId="0">#REF!</definedName>
    <definedName name="asdjhaskjdf" localSheetId="3">#REF!</definedName>
    <definedName name="asdjhaskjdf" localSheetId="2">#REF!</definedName>
    <definedName name="asdjhaskjdf">#REF!</definedName>
    <definedName name="AUDJO" localSheetId="1">#REF!</definedName>
    <definedName name="AUDJO" localSheetId="0">#REF!</definedName>
    <definedName name="AUDJO" localSheetId="3">#REF!</definedName>
    <definedName name="AUDJO" localSheetId="2">#REF!</definedName>
    <definedName name="AUDJO">#REF!</definedName>
    <definedName name="dsa" localSheetId="0">#REF!</definedName>
    <definedName name="dsa">#REF!</definedName>
    <definedName name="Jcduracion" localSheetId="1">#REF!</definedName>
    <definedName name="Jcduracion" localSheetId="0">#REF!</definedName>
    <definedName name="Jcduracion" localSheetId="3">#REF!</definedName>
    <definedName name="Jcduracion" localSheetId="2">#REF!</definedName>
    <definedName name="Jcduracion">#REF!</definedName>
    <definedName name="JOAUD" localSheetId="1">#REF!</definedName>
    <definedName name="JOAUD" localSheetId="0">#REF!</definedName>
    <definedName name="JOAUD" localSheetId="3">#REF!</definedName>
    <definedName name="JOAUD" localSheetId="2">#REF!</definedName>
    <definedName name="JOAUD">#REF!</definedName>
    <definedName name="QQ" localSheetId="1">#REF!</definedName>
    <definedName name="QQ" localSheetId="0">#REF!</definedName>
    <definedName name="QQ" localSheetId="3">#REF!</definedName>
    <definedName name="QQ">#REF!</definedName>
    <definedName name="scpppdelitos" localSheetId="1">#REF!</definedName>
    <definedName name="scpppdelitos" localSheetId="0">#REF!</definedName>
    <definedName name="scpppdelitos" localSheetId="3">#REF!</definedName>
    <definedName name="scpppdelitos" localSheetId="2">#REF!</definedName>
    <definedName name="scpppdelitos">#REF!</definedName>
    <definedName name="sdfsdf" localSheetId="1">#REF!</definedName>
    <definedName name="sdfsdf" localSheetId="0">#REF!</definedName>
    <definedName name="sdfsdf" localSheetId="3">#REF!</definedName>
    <definedName name="sdfsdf" localSheetId="2">#REF!</definedName>
    <definedName name="sdfsdf">#REF!</definedName>
    <definedName name="SOBRESEXDELI" localSheetId="1">#REF!</definedName>
    <definedName name="SOBRESEXDELI" localSheetId="0">#REF!</definedName>
    <definedName name="SOBRESEXDELI" localSheetId="3">#REF!</definedName>
    <definedName name="SOBRESEXDELI" localSheetId="2">#REF!</definedName>
    <definedName name="SOBRESEXDELI">#REF!</definedName>
    <definedName name="total1" localSheetId="0">#REF!</definedName>
    <definedName name="total1" localSheetId="3">[1]GENERALES_IMPUT!$P$13</definedName>
    <definedName name="total1" localSheetId="2">[1]GENERALES_IMPUT!$P$13</definedName>
    <definedName name="total1">[2]GENERALES_IMPUT!$P$13</definedName>
    <definedName name="totaldeli" localSheetId="1">#REF!</definedName>
    <definedName name="totaldeli" localSheetId="0">#REF!</definedName>
    <definedName name="totaldeli" localSheetId="3">#REF!</definedName>
    <definedName name="totaldeli" localSheetId="2">#REF!</definedName>
    <definedName name="totaldeli">#REF!</definedName>
    <definedName name="TOTALDELIABRE" localSheetId="1">#REF!</definedName>
    <definedName name="TOTALDELIABRE" localSheetId="0">#REF!</definedName>
    <definedName name="TOTALDELIABRE" localSheetId="3">#REF!</definedName>
    <definedName name="TOTALDELIABRE" localSheetId="2">#REF!</definedName>
    <definedName name="TOTALDELIABRE">#REF!</definedName>
    <definedName name="TOTALDELIAR" localSheetId="1">#REF!</definedName>
    <definedName name="TOTALDELIAR" localSheetId="0">#REF!</definedName>
    <definedName name="TOTALDELIAR" localSheetId="3">#REF!</definedName>
    <definedName name="TOTALDELIAR" localSheetId="2">#REF!</definedName>
    <definedName name="TOTALDELIAR">#REF!</definedName>
    <definedName name="TOTALDELISCPP" localSheetId="1">#REF!</definedName>
    <definedName name="TOTALDELISCPP" localSheetId="0">#REF!</definedName>
    <definedName name="TOTALDELISCPP" localSheetId="3">#REF!</definedName>
    <definedName name="TOTALDELISCPP" localSheetId="2">#REF!</definedName>
    <definedName name="TOTALDELISCPP">#REF!</definedName>
    <definedName name="totaldelitos" localSheetId="1">#REF!</definedName>
    <definedName name="totaldelitos" localSheetId="0">#REF!</definedName>
    <definedName name="totaldelitos" localSheetId="3">#REF!</definedName>
    <definedName name="totaldelitos" localSheetId="2">#REF!</definedName>
    <definedName name="totaldelitos">#REF!</definedName>
    <definedName name="TOTALDELJO" localSheetId="1">#REF!</definedName>
    <definedName name="TOTALDELJO" localSheetId="0">#REF!</definedName>
    <definedName name="TOTALDELJO" localSheetId="3">#REF!</definedName>
    <definedName name="TOTALDELJO" localSheetId="2">#REF!</definedName>
    <definedName name="TOTALDELJO">#REF!</definedName>
    <definedName name="totalmc" localSheetId="0">#REF!</definedName>
    <definedName name="totalmc" localSheetId="3">[1]MedCaut!$P$19</definedName>
    <definedName name="totalmc" localSheetId="2">[1]MedCaut!$P$19</definedName>
    <definedName name="totalmc">[2]MedCaut!$P$19</definedName>
    <definedName name="totalvictim" localSheetId="0">#REF!</definedName>
    <definedName name="totalvictim" localSheetId="3">'IMPUTADOS 2025'!$AT$11</definedName>
    <definedName name="totalvictim" localSheetId="2">'VICTIMAS 2025'!$AT$18</definedName>
    <definedName name="totalvictim">[2]VICTIMAS!$P$12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08" i="8" l="1"/>
  <c r="AP108" i="8"/>
  <c r="AO108" i="8"/>
  <c r="AM108" i="8"/>
  <c r="AN108" i="8" s="1"/>
  <c r="AS107" i="8"/>
  <c r="AR107" i="8" s="1"/>
  <c r="AQ107" i="8"/>
  <c r="AO107" i="8"/>
  <c r="AP107" i="8" s="1"/>
  <c r="AM107" i="8"/>
  <c r="B17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L76" i="8"/>
  <c r="AL70" i="8" s="1"/>
  <c r="AK76" i="8"/>
  <c r="AK70" i="8" s="1"/>
  <c r="AK73" i="8" s="1"/>
  <c r="AJ76" i="8"/>
  <c r="AI76" i="8"/>
  <c r="AH76" i="8"/>
  <c r="AH70" i="8" s="1"/>
  <c r="AG76" i="8"/>
  <c r="AG70" i="8" s="1"/>
  <c r="AG73" i="8" s="1"/>
  <c r="AF76" i="8"/>
  <c r="AE76" i="8"/>
  <c r="AD76" i="8"/>
  <c r="AD70" i="8" s="1"/>
  <c r="AC76" i="8"/>
  <c r="AC70" i="8" s="1"/>
  <c r="AC73" i="8" s="1"/>
  <c r="AB76" i="8"/>
  <c r="AA76" i="8"/>
  <c r="Z76" i="8"/>
  <c r="Z70" i="8" s="1"/>
  <c r="Y76" i="8"/>
  <c r="Y70" i="8" s="1"/>
  <c r="Y73" i="8" s="1"/>
  <c r="X76" i="8"/>
  <c r="W76" i="8"/>
  <c r="V76" i="8"/>
  <c r="V70" i="8" s="1"/>
  <c r="U76" i="8"/>
  <c r="U70" i="8" s="1"/>
  <c r="U73" i="8" s="1"/>
  <c r="T76" i="8"/>
  <c r="S76" i="8"/>
  <c r="R76" i="8"/>
  <c r="R70" i="8" s="1"/>
  <c r="Q76" i="8"/>
  <c r="Q70" i="8" s="1"/>
  <c r="Q73" i="8" s="1"/>
  <c r="P76" i="8"/>
  <c r="O76" i="8"/>
  <c r="N76" i="8"/>
  <c r="N70" i="8" s="1"/>
  <c r="M76" i="8"/>
  <c r="M70" i="8" s="1"/>
  <c r="M73" i="8" s="1"/>
  <c r="L76" i="8"/>
  <c r="K76" i="8"/>
  <c r="J76" i="8"/>
  <c r="J70" i="8" s="1"/>
  <c r="I76" i="8"/>
  <c r="I70" i="8" s="1"/>
  <c r="I73" i="8" s="1"/>
  <c r="H76" i="8"/>
  <c r="G76" i="8"/>
  <c r="F76" i="8"/>
  <c r="E76" i="8"/>
  <c r="D76" i="8"/>
  <c r="C76" i="8"/>
  <c r="AL73" i="8"/>
  <c r="AH73" i="8"/>
  <c r="AE73" i="8"/>
  <c r="AD73" i="8"/>
  <c r="Z73" i="8"/>
  <c r="W73" i="8"/>
  <c r="V73" i="8"/>
  <c r="R73" i="8"/>
  <c r="O73" i="8"/>
  <c r="N73" i="8"/>
  <c r="J73" i="8"/>
  <c r="G73" i="8"/>
  <c r="AL72" i="8"/>
  <c r="AK72" i="8"/>
  <c r="AH72" i="8"/>
  <c r="AD72" i="8"/>
  <c r="AC72" i="8"/>
  <c r="Z72" i="8"/>
  <c r="V72" i="8"/>
  <c r="U72" i="8"/>
  <c r="R72" i="8"/>
  <c r="N72" i="8"/>
  <c r="M72" i="8"/>
  <c r="J72" i="8"/>
  <c r="AJ70" i="8"/>
  <c r="AI70" i="8"/>
  <c r="AI72" i="8" s="1"/>
  <c r="AF70" i="8"/>
  <c r="AE70" i="8"/>
  <c r="AE72" i="8" s="1"/>
  <c r="AB70" i="8"/>
  <c r="AA70" i="8"/>
  <c r="AA72" i="8" s="1"/>
  <c r="X70" i="8"/>
  <c r="W70" i="8"/>
  <c r="W72" i="8" s="1"/>
  <c r="T70" i="8"/>
  <c r="S70" i="8"/>
  <c r="S72" i="8" s="1"/>
  <c r="P70" i="8"/>
  <c r="O70" i="8"/>
  <c r="O72" i="8" s="1"/>
  <c r="L70" i="8"/>
  <c r="K70" i="8"/>
  <c r="K72" i="8" s="1"/>
  <c r="H70" i="8"/>
  <c r="G70" i="8"/>
  <c r="G72" i="8" s="1"/>
  <c r="F70" i="8"/>
  <c r="F72" i="8" s="1"/>
  <c r="D70" i="8"/>
  <c r="C70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N107" i="8" l="1"/>
  <c r="C72" i="8"/>
  <c r="C73" i="8"/>
  <c r="H72" i="8"/>
  <c r="H73" i="8"/>
  <c r="P72" i="8"/>
  <c r="P73" i="8"/>
  <c r="X72" i="8"/>
  <c r="X73" i="8"/>
  <c r="AF72" i="8"/>
  <c r="AF73" i="8"/>
  <c r="D72" i="8"/>
  <c r="D73" i="8"/>
  <c r="I72" i="8"/>
  <c r="Q72" i="8"/>
  <c r="Y72" i="8"/>
  <c r="AG72" i="8"/>
  <c r="F73" i="8"/>
  <c r="L72" i="8"/>
  <c r="L73" i="8"/>
  <c r="T72" i="8"/>
  <c r="T73" i="8"/>
  <c r="AB72" i="8"/>
  <c r="AB73" i="8"/>
  <c r="AJ72" i="8"/>
  <c r="AJ73" i="8"/>
  <c r="K73" i="8"/>
  <c r="S73" i="8"/>
  <c r="AA73" i="8"/>
  <c r="AI73" i="8"/>
  <c r="E70" i="8"/>
  <c r="E73" i="8" l="1"/>
  <c r="E72" i="8"/>
  <c r="AR113" i="2" l="1"/>
  <c r="Y115" i="2" l="1"/>
  <c r="X115" i="2"/>
  <c r="W115" i="2"/>
  <c r="V115" i="2"/>
  <c r="U115" i="2"/>
  <c r="T115" i="2"/>
  <c r="S115" i="2"/>
  <c r="R115" i="2"/>
  <c r="Q115" i="2"/>
  <c r="Q118" i="2" l="1"/>
  <c r="T118" i="2"/>
  <c r="W118" i="2"/>
  <c r="AR8" i="5" l="1"/>
  <c r="AP8" i="5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AT10" i="7"/>
  <c r="AR10" i="7"/>
  <c r="AP10" i="7"/>
  <c r="AN10" i="7"/>
  <c r="AT9" i="7"/>
  <c r="AR9" i="7"/>
  <c r="AP9" i="7"/>
  <c r="AN9" i="7"/>
  <c r="AT8" i="7"/>
  <c r="AR8" i="7"/>
  <c r="AP8" i="7"/>
  <c r="AN8" i="7"/>
  <c r="AT7" i="7"/>
  <c r="AR7" i="7"/>
  <c r="AP7" i="7"/>
  <c r="AN7" i="7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AT17" i="5"/>
  <c r="AR17" i="5"/>
  <c r="AP17" i="5"/>
  <c r="AN17" i="5"/>
  <c r="AT16" i="5"/>
  <c r="AR16" i="5"/>
  <c r="AP16" i="5"/>
  <c r="AN16" i="5"/>
  <c r="AT15" i="5"/>
  <c r="AR15" i="5"/>
  <c r="AP15" i="5"/>
  <c r="AN15" i="5"/>
  <c r="AT14" i="5"/>
  <c r="AR14" i="5"/>
  <c r="AP14" i="5"/>
  <c r="AN14" i="5"/>
  <c r="AT13" i="5"/>
  <c r="AR13" i="5"/>
  <c r="AP13" i="5"/>
  <c r="AN13" i="5"/>
  <c r="AT12" i="5"/>
  <c r="AR12" i="5"/>
  <c r="AP12" i="5"/>
  <c r="AN12" i="5"/>
  <c r="AT11" i="5"/>
  <c r="AR11" i="5"/>
  <c r="AP11" i="5"/>
  <c r="AN11" i="5"/>
  <c r="AT10" i="5"/>
  <c r="AR10" i="5"/>
  <c r="AP10" i="5"/>
  <c r="AN10" i="5"/>
  <c r="AT9" i="5"/>
  <c r="AR9" i="5"/>
  <c r="AP9" i="5"/>
  <c r="AN9" i="5"/>
  <c r="AT8" i="5"/>
  <c r="AN8" i="5"/>
  <c r="AT7" i="5"/>
  <c r="AR7" i="5"/>
  <c r="AP7" i="5"/>
  <c r="AN7" i="5"/>
  <c r="AT6" i="5"/>
  <c r="AR6" i="5"/>
  <c r="AP6" i="5"/>
  <c r="AN6" i="5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P115" i="2"/>
  <c r="O115" i="2"/>
  <c r="N115" i="2"/>
  <c r="M115" i="2"/>
  <c r="L115" i="2"/>
  <c r="K115" i="2"/>
  <c r="J115" i="2"/>
  <c r="I115" i="2"/>
  <c r="H115" i="2"/>
  <c r="AR114" i="2"/>
  <c r="AR112" i="2"/>
  <c r="AR111" i="2"/>
  <c r="AR110" i="2"/>
  <c r="AR109" i="2"/>
  <c r="AR108" i="2"/>
  <c r="AR107" i="2"/>
  <c r="AR106" i="2"/>
  <c r="AR105" i="2"/>
  <c r="AR104" i="2"/>
  <c r="AR103" i="2"/>
  <c r="AR102" i="2"/>
  <c r="AR101" i="2"/>
  <c r="AR100" i="2"/>
  <c r="AR99" i="2"/>
  <c r="AR98" i="2"/>
  <c r="AR97" i="2"/>
  <c r="AR96" i="2"/>
  <c r="AR95" i="2"/>
  <c r="AR94" i="2"/>
  <c r="AR93" i="2"/>
  <c r="AR92" i="2"/>
  <c r="AR91" i="2"/>
  <c r="AR90" i="2"/>
  <c r="AR89" i="2"/>
  <c r="AR88" i="2"/>
  <c r="AR87" i="2"/>
  <c r="AR86" i="2"/>
  <c r="AR85" i="2"/>
  <c r="AR84" i="2"/>
  <c r="AR83" i="2"/>
  <c r="AR81" i="2"/>
  <c r="AR80" i="2"/>
  <c r="AR79" i="2"/>
  <c r="AR78" i="2"/>
  <c r="AR77" i="2"/>
  <c r="AR76" i="2"/>
  <c r="AR75" i="2"/>
  <c r="AR74" i="2"/>
  <c r="AR73" i="2"/>
  <c r="AR72" i="2"/>
  <c r="AR82" i="2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K118" i="2" l="1"/>
  <c r="N118" i="2"/>
  <c r="H118" i="2"/>
  <c r="AR11" i="7"/>
  <c r="S19" i="5"/>
  <c r="AE19" i="5"/>
  <c r="J12" i="7"/>
  <c r="V12" i="7"/>
  <c r="S12" i="7"/>
  <c r="AH12" i="7"/>
  <c r="AE12" i="7"/>
  <c r="AB12" i="7"/>
  <c r="AT11" i="7"/>
  <c r="AU11" i="7" s="1"/>
  <c r="AO7" i="7"/>
  <c r="G12" i="7"/>
  <c r="AS8" i="7"/>
  <c r="AS9" i="7"/>
  <c r="AS10" i="7"/>
  <c r="AO8" i="7"/>
  <c r="AQ7" i="7"/>
  <c r="AO10" i="7"/>
  <c r="AQ9" i="7"/>
  <c r="AO12" i="5"/>
  <c r="AQ10" i="5"/>
  <c r="AO8" i="5"/>
  <c r="AO10" i="5"/>
  <c r="G19" i="5"/>
  <c r="AQ17" i="5"/>
  <c r="AQ16" i="5"/>
  <c r="AQ15" i="5"/>
  <c r="AQ14" i="5"/>
  <c r="AQ13" i="5"/>
  <c r="AS12" i="5"/>
  <c r="AO7" i="5"/>
  <c r="AQ7" i="5"/>
  <c r="AS7" i="5"/>
  <c r="Z118" i="2"/>
  <c r="AF118" i="2"/>
  <c r="AS10" i="5"/>
  <c r="AQ12" i="5"/>
  <c r="AL118" i="2"/>
  <c r="AK19" i="5"/>
  <c r="AN11" i="7"/>
  <c r="AS7" i="7"/>
  <c r="AQ8" i="7"/>
  <c r="AQ10" i="7"/>
  <c r="AP11" i="7"/>
  <c r="AQ8" i="5"/>
  <c r="AI118" i="2"/>
  <c r="AQ11" i="5"/>
  <c r="AO9" i="7"/>
  <c r="D12" i="7"/>
  <c r="M12" i="7"/>
  <c r="P12" i="7"/>
  <c r="Y12" i="7"/>
  <c r="AK12" i="7"/>
  <c r="AS8" i="5"/>
  <c r="AP18" i="5"/>
  <c r="AS11" i="5"/>
  <c r="AS13" i="5"/>
  <c r="AS6" i="5"/>
  <c r="AQ9" i="5"/>
  <c r="AS14" i="5"/>
  <c r="AS15" i="5"/>
  <c r="AS16" i="5"/>
  <c r="AS17" i="5"/>
  <c r="AQ6" i="5"/>
  <c r="AN18" i="5"/>
  <c r="AS9" i="5"/>
  <c r="D19" i="5"/>
  <c r="M19" i="5"/>
  <c r="P19" i="5"/>
  <c r="Y19" i="5"/>
  <c r="AB19" i="5"/>
  <c r="J19" i="5"/>
  <c r="V19" i="5"/>
  <c r="AH19" i="5"/>
  <c r="AC118" i="2"/>
  <c r="AO118" i="2"/>
  <c r="AR18" i="5"/>
  <c r="AT18" i="5"/>
  <c r="AU16" i="5" s="1"/>
  <c r="AO6" i="5"/>
  <c r="AO13" i="5"/>
  <c r="AO14" i="5"/>
  <c r="AO9" i="5"/>
  <c r="AO11" i="5"/>
  <c r="AO15" i="5"/>
  <c r="AO16" i="5"/>
  <c r="AO17" i="5"/>
  <c r="AR116" i="2"/>
  <c r="AR115" i="2"/>
  <c r="AR117" i="2" l="1"/>
  <c r="AU9" i="7"/>
  <c r="AU8" i="7"/>
  <c r="AU10" i="7"/>
  <c r="AU7" i="7"/>
  <c r="AU15" i="5"/>
  <c r="AU9" i="5"/>
  <c r="AU17" i="5"/>
  <c r="AN19" i="5"/>
  <c r="AU10" i="5"/>
  <c r="AU18" i="5"/>
  <c r="AU12" i="5"/>
  <c r="AU7" i="5"/>
  <c r="AU14" i="5"/>
  <c r="AU13" i="5"/>
  <c r="AU6" i="5"/>
  <c r="AU11" i="5"/>
  <c r="AU8" i="5"/>
</calcChain>
</file>

<file path=xl/sharedStrings.xml><?xml version="1.0" encoding="utf-8"?>
<sst xmlns="http://schemas.openxmlformats.org/spreadsheetml/2006/main" count="1009" uniqueCount="486">
  <si>
    <r>
      <t>E S T A D Í S T I C A    G E N E R A L</t>
    </r>
    <r>
      <rPr>
        <b/>
        <sz val="30"/>
        <rFont val="Arial"/>
        <family val="2"/>
      </rPr>
      <t xml:space="preserve"> 
S I S T E M A   P E N A L   A C U S A T O R I O   A D V E R S A R I A L    E N    E L   E S T A D O   D E    M O R E L O S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</si>
  <si>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</si>
  <si>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</si>
  <si>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</si>
  <si>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</si>
  <si>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</si>
  <si>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</si>
  <si>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</si>
  <si>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</si>
  <si>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</si>
  <si>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</si>
  <si>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</si>
  <si>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</si>
  <si>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
ANUAL SEDE XOCHITEPEC</t>
  </si>
  <si>
    <t>% EN RAZÓN DE LAS DEMÁS SEDES</t>
  </si>
  <si>
    <t>TOTAL ACUMULADO ANUAL SEDE JOJUTLA</t>
  </si>
  <si>
    <t>TOTAL ACUMULADO
ANUAL SEDE CUAUTLA</t>
  </si>
  <si>
    <t>SEDE XOCHITEPEC</t>
  </si>
  <si>
    <t>SEDE JOJUTLA</t>
  </si>
  <si>
    <t>SEDE CUAUTLA</t>
  </si>
  <si>
    <t>REPORTE GENERAL CAUSAS JUDICIALIZADAS Y RESULTADO DE PETICIONES EN AUDIENCIA</t>
  </si>
  <si>
    <t>AGO</t>
  </si>
  <si>
    <t>SEP</t>
  </si>
  <si>
    <t>OCT</t>
  </si>
  <si>
    <t>NOV</t>
  </si>
  <si>
    <t>DIC</t>
  </si>
  <si>
    <t xml:space="preserve">Alta de causas  </t>
  </si>
  <si>
    <t>Etapa de Control iniciales (total)</t>
  </si>
  <si>
    <r>
      <t xml:space="preserve">Otros Ingresos </t>
    </r>
    <r>
      <rPr>
        <b/>
        <i/>
        <sz val="8"/>
        <color theme="1"/>
        <rFont val="Arial"/>
        <family val="2"/>
      </rPr>
      <t>etapa de control</t>
    </r>
    <r>
      <rPr>
        <b/>
        <i/>
        <sz val="7"/>
        <color theme="1"/>
        <rFont val="Arial"/>
        <family val="2"/>
      </rPr>
      <t xml:space="preserve"> (Auxilios, Controles Judiciales, ratificación de medidas de protección)</t>
    </r>
  </si>
  <si>
    <t>Etapa Juicio Oral iniciales</t>
  </si>
  <si>
    <t>Etapa Juicio Oral (reposición)</t>
  </si>
  <si>
    <t>Etapa Ejecución Sistema Oral (Abreviado)</t>
  </si>
  <si>
    <t>Etapa Ejecución Sistema Oral (Juicio Oral)</t>
  </si>
  <si>
    <t>Ejecución Sistema Tradicional</t>
  </si>
  <si>
    <t>Competencias recibidas</t>
  </si>
  <si>
    <t>Exhortos foráneos</t>
  </si>
  <si>
    <t>Promociones recibidas</t>
  </si>
  <si>
    <t>Juzgados especializados de Control</t>
  </si>
  <si>
    <t>Tribunales de Enjuiciamiento</t>
  </si>
  <si>
    <t>Juzgados Especializados en Ejecución</t>
  </si>
  <si>
    <t>Detenciones en cumplimiento a orden de aprehensión inicial</t>
  </si>
  <si>
    <t>Detenciones en cumplimiento a orden por sustracción</t>
  </si>
  <si>
    <t>Controles de detención registrados</t>
  </si>
  <si>
    <t>Controles de detención provenientes de orden de cateo</t>
  </si>
  <si>
    <t>Detenidos a los que se les calificó legalidad de detención</t>
  </si>
  <si>
    <t xml:space="preserve">Legalidad de las detenciones  </t>
  </si>
  <si>
    <t>Legales por imputado</t>
  </si>
  <si>
    <t>Ilegales por imputado</t>
  </si>
  <si>
    <t>Causas con ilegal detención</t>
  </si>
  <si>
    <t>Imputados que aplicó desistimiento</t>
  </si>
  <si>
    <t>Causas donde se desiste fiscal</t>
  </si>
  <si>
    <t>Imputados que se les otorgó perdón o rep. Daño</t>
  </si>
  <si>
    <t>Causas con perdón o acuerdo reparatorio</t>
  </si>
  <si>
    <t>Causas iniciadas por Orden de cateo</t>
  </si>
  <si>
    <t>Total de ordenes solicitadas de Cateo  (petición de iniciales y ya judicializadas)</t>
  </si>
  <si>
    <t xml:space="preserve">Otorgada </t>
  </si>
  <si>
    <t>Negada</t>
  </si>
  <si>
    <t>Se desiste fiscal</t>
  </si>
  <si>
    <t>Causas iniciadas por Orden de Aprehensión y Cateo (Conjunto)</t>
  </si>
  <si>
    <t>Causas iniciadas por Orden de Aprehensión</t>
  </si>
  <si>
    <t>Total de ordenes solicitadas de Aprehensión (petición de iniciales y ya judicializadas)</t>
  </si>
  <si>
    <t>Orden de comparecencia</t>
  </si>
  <si>
    <t>Imputados registrados para formulación de imputación</t>
  </si>
  <si>
    <t>Vinculación a proceso</t>
  </si>
  <si>
    <t>Vinculados</t>
  </si>
  <si>
    <t>Causas con vinculación a proceso</t>
  </si>
  <si>
    <t xml:space="preserve">    Causas donde se renunció a plazo (con VP)</t>
  </si>
  <si>
    <t>Imputados VP que renunciaron a plazo</t>
  </si>
  <si>
    <t xml:space="preserve">    Causas donde se renunció a plazo (NO VP)</t>
  </si>
  <si>
    <t>Imputados NO VP que renunciaron a plazo</t>
  </si>
  <si>
    <t>Causas con suspensiones condicionales del proceso (concedidas)</t>
  </si>
  <si>
    <t>Suspensiones condicionales del proceso (concedidas) por imputado</t>
  </si>
  <si>
    <t>Causas con Acuerdos reparatorios (aprobados)</t>
  </si>
  <si>
    <t>Acuerdos reparatorios (aprobados) por imputado</t>
  </si>
  <si>
    <t>Inicial Ratificación de medidas de protección</t>
  </si>
  <si>
    <t>Peticiones ingresadas</t>
  </si>
  <si>
    <t>Ratificadas mismo mes</t>
  </si>
  <si>
    <t>No otorgamiento por petición extemporánea</t>
  </si>
  <si>
    <t>Ampliación de plazo medidas</t>
  </si>
  <si>
    <t>Fiscal no acude</t>
  </si>
  <si>
    <t>Retiran petición</t>
  </si>
  <si>
    <t>No ratificadas mismo mes</t>
  </si>
  <si>
    <t>AUDIENCIAS PROGRAMADAS</t>
  </si>
  <si>
    <t>TOTAL ACUMULADO ANUAL SEDE CUAUTLA</t>
  </si>
  <si>
    <t>TOTAL</t>
  </si>
  <si>
    <t>Total de Audiencias programadas por Sede</t>
  </si>
  <si>
    <t>Total de audiencias no iniciadas</t>
  </si>
  <si>
    <t>Total de Audiencias iniciadas</t>
  </si>
  <si>
    <t>Audiencias desarrolladas presencialmente en Sala</t>
  </si>
  <si>
    <t>Audiencias desarrolladas de forma telemática Primera Instancia</t>
  </si>
  <si>
    <t>Audiencias desarrolladas de forma telemática Segunda Instancia (registros de Sedes Judiciales)</t>
  </si>
  <si>
    <t>Total audiencias Primera Instancia Programadas</t>
  </si>
  <si>
    <t>Audiencias etapa de Control programadas</t>
  </si>
  <si>
    <t>Audiencias de Juicio Oral programadas</t>
  </si>
  <si>
    <t>Audiencias de Ejecucción Sistema Adversarial programadas</t>
  </si>
  <si>
    <t>Audiencias Ejecución Sistema Tradicional programadas</t>
  </si>
  <si>
    <t>Tiempo grabación Etapa de Control</t>
  </si>
  <si>
    <t>Tiempo grabación Etapa de Juicio Oral</t>
  </si>
  <si>
    <t>Tiempo grabación Etapa de Ejecución (tradicional)</t>
  </si>
  <si>
    <t>Tiempo grabación Etapa de Ejecución (adversarial)</t>
  </si>
  <si>
    <t>Tiempo grabación Segunda Instancia (Registros dentro de Sedes Judiciales)</t>
  </si>
  <si>
    <t>Total de horas de grabación registradas</t>
  </si>
  <si>
    <t>Audiencias de Formulación de imputación (programadas) sin detenido</t>
  </si>
  <si>
    <t>Audiencias Orden de aprehensión</t>
  </si>
  <si>
    <t>Audiencias de Orden de cateo</t>
  </si>
  <si>
    <t>Audiencias de Orden de cateo y orden de aprehensión</t>
  </si>
  <si>
    <t>Audiencias de Control de detención programadas</t>
  </si>
  <si>
    <t>Audiencias de Puesta a disposición (Causa iniciada por orden de aprehensión)</t>
  </si>
  <si>
    <t>Audiencias Puesta a disposición por sustracción</t>
  </si>
  <si>
    <t>Audiencia donde únicamente se resolvió Vinculacion a proceso</t>
  </si>
  <si>
    <t>Audiencias Intermedia programadas</t>
  </si>
  <si>
    <t>Audiencias de auxilios judiciales</t>
  </si>
  <si>
    <t>Audiencias de Control judicial</t>
  </si>
  <si>
    <t>Audiencia de  Procedimiento Abreviado programadas</t>
  </si>
  <si>
    <t>Suspensión condicional del proceso</t>
  </si>
  <si>
    <t>Revision de suspensión condicional</t>
  </si>
  <si>
    <t>Revision de medidas cautelares</t>
  </si>
  <si>
    <t>Acuerdos reparatorio</t>
  </si>
  <si>
    <t>Acuerdos reparatorios revisión</t>
  </si>
  <si>
    <t>Sobreseimiento en audiencia</t>
  </si>
  <si>
    <t>TRADUCTORES o INTÉRPRETES REQUERIDOS</t>
  </si>
  <si>
    <t xml:space="preserve"> PROCEDIMIENTOS DIVERSOS</t>
  </si>
  <si>
    <t>Tratamiento de Adicciones (elegibilidad)</t>
  </si>
  <si>
    <t>Tratamiento de Adicciones (seguimiento)</t>
  </si>
  <si>
    <t>Tratamiento de Adicciones (graducación)</t>
  </si>
  <si>
    <t>Accion Penal por Particular</t>
  </si>
  <si>
    <t xml:space="preserve"> SENTENCIAS </t>
  </si>
  <si>
    <t>Sentencia condenatoria de Juicio Oral</t>
  </si>
  <si>
    <t>Total de causas condenatorias</t>
  </si>
  <si>
    <t>Sentenciados hombres</t>
  </si>
  <si>
    <t>Sentenciadas mujeres</t>
  </si>
  <si>
    <t>Sentencia absulutoria de Juicio Oral</t>
  </si>
  <si>
    <t>Total de causas con sentencia absolutoria</t>
  </si>
  <si>
    <t>Sentencias Mixtas</t>
  </si>
  <si>
    <t>Total de causas (sentencia mixta)</t>
  </si>
  <si>
    <t>Sentencias Procedimiento abreviado</t>
  </si>
  <si>
    <t>Total de causas con sentencia</t>
  </si>
  <si>
    <t>VISITAS</t>
  </si>
  <si>
    <t>Visitas de Instituciones Educativas y otras instituciones o Tribunales</t>
  </si>
  <si>
    <t xml:space="preserve"> </t>
  </si>
  <si>
    <t>card</t>
  </si>
  <si>
    <t>Quitar acento de apellido de imputada</t>
  </si>
  <si>
    <t>ID</t>
  </si>
  <si>
    <t>ID DELITO</t>
  </si>
  <si>
    <t>Generalidad Delito</t>
  </si>
  <si>
    <t>Principales bienes jurídicos tutelados</t>
  </si>
  <si>
    <t>CONDUCTAS ANTISOCIALES TIPIFICADAS</t>
  </si>
  <si>
    <t>TOTAL
ACUMULADO</t>
  </si>
  <si>
    <t>DG1</t>
  </si>
  <si>
    <t>Abuso Sexual</t>
  </si>
  <si>
    <t>La libertad y la seguridad sexual</t>
  </si>
  <si>
    <t>ABUSO SEXUAL AGRAVADO A MENOR DE EDAD</t>
  </si>
  <si>
    <t>DG2</t>
  </si>
  <si>
    <t>Desaparición</t>
  </si>
  <si>
    <t>La vida y la integridad corporal</t>
  </si>
  <si>
    <t>DESAPARICIÓN COMETIDA POR PARTICULARES</t>
  </si>
  <si>
    <t>DG3</t>
  </si>
  <si>
    <t>DESAPARICIÓN FORZADA</t>
  </si>
  <si>
    <t>DG4</t>
  </si>
  <si>
    <t>Feminicidio</t>
  </si>
  <si>
    <t>FEMINICIDIO</t>
  </si>
  <si>
    <t>DG5</t>
  </si>
  <si>
    <t>Homicidio</t>
  </si>
  <si>
    <t xml:space="preserve">HOMICIDIO </t>
  </si>
  <si>
    <t>DG6</t>
  </si>
  <si>
    <r>
      <t xml:space="preserve">HOMICIDIO </t>
    </r>
    <r>
      <rPr>
        <sz val="10"/>
        <color rgb="FFFF3399"/>
        <rFont val="Tahoma"/>
        <family val="2"/>
      </rPr>
      <t>(víctima mujer)</t>
    </r>
  </si>
  <si>
    <t>DG7</t>
  </si>
  <si>
    <t>HOMICIDIO CALIFICADO</t>
  </si>
  <si>
    <t>DG8</t>
  </si>
  <si>
    <t>HOMICIDIO DOLOSO</t>
  </si>
  <si>
    <t>DG9</t>
  </si>
  <si>
    <t>Lenocinio</t>
  </si>
  <si>
    <t>Contra el libre desarrollo de la personalidad</t>
  </si>
  <si>
    <t>LENOCINIO</t>
  </si>
  <si>
    <t>DG10</t>
  </si>
  <si>
    <t>Secuestro</t>
  </si>
  <si>
    <t>Libertad personal</t>
  </si>
  <si>
    <t>SECUESTRO</t>
  </si>
  <si>
    <t>DG11</t>
  </si>
  <si>
    <t>SECUESTRO AGRAVADO</t>
  </si>
  <si>
    <t>DG12</t>
  </si>
  <si>
    <t>SECUESTRO EXPRES</t>
  </si>
  <si>
    <t>DG13</t>
  </si>
  <si>
    <t>Trata</t>
  </si>
  <si>
    <t>TRATA DE PERSONAS</t>
  </si>
  <si>
    <t>DG14</t>
  </si>
  <si>
    <t>Violación</t>
  </si>
  <si>
    <t xml:space="preserve">VIOLACIÓN </t>
  </si>
  <si>
    <t>DG15</t>
  </si>
  <si>
    <t>VIOLACIÓN AGRAVADA</t>
  </si>
  <si>
    <t>DG16</t>
  </si>
  <si>
    <t>VIOLACIÓN EN CORNCURSO REAL HOMOGÉNEO</t>
  </si>
  <si>
    <t>DG17</t>
  </si>
  <si>
    <t>VIOLACIÓN EQUIPARADA</t>
  </si>
  <si>
    <t>DG18</t>
  </si>
  <si>
    <t>VIOLACIÓN TUMULTUARIA</t>
  </si>
  <si>
    <t>DNG1</t>
  </si>
  <si>
    <t>Abigeato</t>
  </si>
  <si>
    <t>Patrimonio</t>
  </si>
  <si>
    <t>ABIGEATO</t>
  </si>
  <si>
    <t>DNG2</t>
  </si>
  <si>
    <t>Aborto</t>
  </si>
  <si>
    <t>ABORTO</t>
  </si>
  <si>
    <t>DNG3</t>
  </si>
  <si>
    <t>Abuso de autoridad</t>
  </si>
  <si>
    <t>La administración del Estado.</t>
  </si>
  <si>
    <t>ABUSO DE AUTORIDAD</t>
  </si>
  <si>
    <t>DNG4</t>
  </si>
  <si>
    <t>Abuso de confianza</t>
  </si>
  <si>
    <t>ABUSO DE CONFIANZA</t>
  </si>
  <si>
    <t>DNG5</t>
  </si>
  <si>
    <t>ABUSO SEXUAL</t>
  </si>
  <si>
    <t>DNG6</t>
  </si>
  <si>
    <t xml:space="preserve">ABUSO SEXUAL AGRAVADO </t>
  </si>
  <si>
    <t>DNG7</t>
  </si>
  <si>
    <t>ABUSO SEXUALEN CONCURSO REAL HOMOGÉNEO</t>
  </si>
  <si>
    <t>DNG8</t>
  </si>
  <si>
    <t>Contra la seguridad pública y la seguridad del Estado.</t>
  </si>
  <si>
    <t>ACOPIO DE ARMAS</t>
  </si>
  <si>
    <t>DNG9</t>
  </si>
  <si>
    <t>Acoso sexual</t>
  </si>
  <si>
    <t>ACOSO SEXUAL</t>
  </si>
  <si>
    <t>DNG10</t>
  </si>
  <si>
    <t>Crueldad animal</t>
  </si>
  <si>
    <t>ACTOS DE CRUELDAD ANIMAL</t>
  </si>
  <si>
    <t>DNG11</t>
  </si>
  <si>
    <t>Cometidos por Serv. Púb.</t>
  </si>
  <si>
    <t>ADMINISTRACIÓN FRAUDULENTA</t>
  </si>
  <si>
    <t>DNG12</t>
  </si>
  <si>
    <t>Allanamiento</t>
  </si>
  <si>
    <t>Otros bienes jurídicos</t>
  </si>
  <si>
    <t>ALLANAMIENTO DE MORADA</t>
  </si>
  <si>
    <t>DNG13</t>
  </si>
  <si>
    <t>Amenazas</t>
  </si>
  <si>
    <t>AMENAZAS</t>
  </si>
  <si>
    <t>DNG14</t>
  </si>
  <si>
    <t>Asalto</t>
  </si>
  <si>
    <t>ASALTO</t>
  </si>
  <si>
    <t>DNG15</t>
  </si>
  <si>
    <t>Asociación delictuosa</t>
  </si>
  <si>
    <t>ASOCIACIÓN DELICTUOSA</t>
  </si>
  <si>
    <t>DNG16</t>
  </si>
  <si>
    <t>Ataque vías comunicación</t>
  </si>
  <si>
    <t>ATAQUES A LAS VÍAS DE COMUNICACIÓN</t>
  </si>
  <si>
    <t>DNG17</t>
  </si>
  <si>
    <t>COHECHO</t>
  </si>
  <si>
    <t>DNG18</t>
  </si>
  <si>
    <t>CONCUSIÓN</t>
  </si>
  <si>
    <t>DNG19</t>
  </si>
  <si>
    <t>CORRUPCIÓN</t>
  </si>
  <si>
    <t>DNG20</t>
  </si>
  <si>
    <t>Corrupción de menores</t>
  </si>
  <si>
    <t>CORRUPCIÓN DE MENORES</t>
  </si>
  <si>
    <t>DNG21</t>
  </si>
  <si>
    <t>Daño</t>
  </si>
  <si>
    <t>DAÑO</t>
  </si>
  <si>
    <t>DNG22</t>
  </si>
  <si>
    <t>DAÑO CULPOSO</t>
  </si>
  <si>
    <t>DNG23</t>
  </si>
  <si>
    <t>Por profesionistas</t>
  </si>
  <si>
    <t>Contra actividades profesionales y técnicas</t>
  </si>
  <si>
    <t>DELITOS COMETIDOS EN EL EJERCICIO DE UNA PROFESIÓN</t>
  </si>
  <si>
    <t>DNG24</t>
  </si>
  <si>
    <t>DELITOS COMETIDOS POR SERVIDORES PÚBLICOS (sic)</t>
  </si>
  <si>
    <t>DNG25</t>
  </si>
  <si>
    <t>Contra filiación</t>
  </si>
  <si>
    <t>Delitos contra la Familia</t>
  </si>
  <si>
    <t>DELITOS CONTRA LA FILIACIÓN Y EDO. CIVIL DE LAS PERSONAS</t>
  </si>
  <si>
    <t>DNG26</t>
  </si>
  <si>
    <t>DELITOS CONTRA LA ADMINISTRACIÓN DE JUSTICIA</t>
  </si>
  <si>
    <t>DNG27</t>
  </si>
  <si>
    <t>Delitos contra la salud</t>
  </si>
  <si>
    <t>DELITOS CONTRA LA SALUD</t>
  </si>
  <si>
    <t>DNG28</t>
  </si>
  <si>
    <t>Electoral</t>
  </si>
  <si>
    <t>DELITOS ELECTORALES</t>
  </si>
  <si>
    <t>DNG29</t>
  </si>
  <si>
    <t>Delitos informáticos</t>
  </si>
  <si>
    <t>Delitos contra la libertad y otras garantías</t>
  </si>
  <si>
    <t>DELITOS INFORMÁTICOS</t>
  </si>
  <si>
    <t>DNG30</t>
  </si>
  <si>
    <t>Desobediencia</t>
  </si>
  <si>
    <t>DESOBEDIENCIA</t>
  </si>
  <si>
    <t>DNG31</t>
  </si>
  <si>
    <t>Despojo</t>
  </si>
  <si>
    <t>DESPOJO</t>
  </si>
  <si>
    <t>DNG32</t>
  </si>
  <si>
    <t>Discriminación</t>
  </si>
  <si>
    <t>Delitos contra el desarrollo, la dignidad de la persona y la equidad de género</t>
  </si>
  <si>
    <t>DISCRIMINACIÓN</t>
  </si>
  <si>
    <t>DNG33</t>
  </si>
  <si>
    <t>EJERCICIO ILÍCITO DEL SERVICIO PÚBLICO</t>
  </si>
  <si>
    <t>DNG34</t>
  </si>
  <si>
    <t>Encubrimiento</t>
  </si>
  <si>
    <t>ENCUBRIMIENTO POR FAVORECIMIENTO</t>
  </si>
  <si>
    <t>DNG35</t>
  </si>
  <si>
    <t>ENRIQUECIMIENTO ILÍCITO</t>
  </si>
  <si>
    <t>DNG36</t>
  </si>
  <si>
    <t>Estupro</t>
  </si>
  <si>
    <t>ESTUPRO</t>
  </si>
  <si>
    <t>DNG37</t>
  </si>
  <si>
    <t>EVASIÓN DE PRESOS</t>
  </si>
  <si>
    <t>DNG38</t>
  </si>
  <si>
    <t>Extorsión</t>
  </si>
  <si>
    <t>EXTORSIÓN</t>
  </si>
  <si>
    <t>DNG39</t>
  </si>
  <si>
    <t>EXTORSIÓN AGRAVADA</t>
  </si>
  <si>
    <t>DNG40</t>
  </si>
  <si>
    <t>Falsedad</t>
  </si>
  <si>
    <t>Contra la fe pública</t>
  </si>
  <si>
    <t>FALSEDAD ANTE LA AUTORIDAD</t>
  </si>
  <si>
    <t>DNG41</t>
  </si>
  <si>
    <t>Falsificación</t>
  </si>
  <si>
    <t xml:space="preserve">FALSIFICACIÓN DE DOCUMENTO </t>
  </si>
  <si>
    <t>DNG42</t>
  </si>
  <si>
    <t>FALSIFICACIÓN Y/O DISTRIBUCIÓN DE SELLOS, MARCAS, SIGNOS, CONTRASEÑAS</t>
  </si>
  <si>
    <t>DNG43</t>
  </si>
  <si>
    <t>FEMINICIDIO EN GRADO DE TENTATIVA</t>
  </si>
  <si>
    <t>DNG44</t>
  </si>
  <si>
    <t>Fraude</t>
  </si>
  <si>
    <t xml:space="preserve">FRAUDE </t>
  </si>
  <si>
    <t>DNG45</t>
  </si>
  <si>
    <t>LESIONES CULPOSAS AGRAVADAS</t>
  </si>
  <si>
    <t>DNG46</t>
  </si>
  <si>
    <t>FRAUDE ESPECÍFICO</t>
  </si>
  <si>
    <t>DNG47</t>
  </si>
  <si>
    <t>FRAUDE GENÉRICO</t>
  </si>
  <si>
    <t>DNG48</t>
  </si>
  <si>
    <t>HOMICIDIO CULPOSO</t>
  </si>
  <si>
    <t>DNG49</t>
  </si>
  <si>
    <t>HOMICIDIO EN GRADO DE TENTATIVA</t>
  </si>
  <si>
    <t>DNG50</t>
  </si>
  <si>
    <t>Hostigamiento</t>
  </si>
  <si>
    <t>HOSTIGAMIENTO SEXUAL</t>
  </si>
  <si>
    <t>DNG51</t>
  </si>
  <si>
    <t>Incumplimiento alimentos</t>
  </si>
  <si>
    <t>La familia</t>
  </si>
  <si>
    <t>INCUMPLIMIENTO DE ALIMENTOS</t>
  </si>
  <si>
    <t>DNG52</t>
  </si>
  <si>
    <t>INCUMPLIMIENTO DE FUNCIONES PÚBLICAS</t>
  </si>
  <si>
    <t>DNG53</t>
  </si>
  <si>
    <t>Lesiones</t>
  </si>
  <si>
    <t>LESIONES</t>
  </si>
  <si>
    <t>DNG54</t>
  </si>
  <si>
    <t>LESIONES CALIFICADAS</t>
  </si>
  <si>
    <t>DNG55</t>
  </si>
  <si>
    <t>LESIONES CULPOSAS</t>
  </si>
  <si>
    <t>DNG56</t>
  </si>
  <si>
    <t>LESIONES DOLOSAS</t>
  </si>
  <si>
    <t>DNG57</t>
  </si>
  <si>
    <t>Omisión de auxilio</t>
  </si>
  <si>
    <t>OMISIÓN DE AUXILIO</t>
  </si>
  <si>
    <t>DNG58</t>
  </si>
  <si>
    <t>Omisión de cuidado</t>
  </si>
  <si>
    <t>OMISIÓN DE CUIDADO</t>
  </si>
  <si>
    <t>DNG59</t>
  </si>
  <si>
    <t>Otros</t>
  </si>
  <si>
    <t>Diversos bienes jurídicos</t>
  </si>
  <si>
    <t>OTROS DELITOS</t>
  </si>
  <si>
    <t>DNG60</t>
  </si>
  <si>
    <t>PECULADO</t>
  </si>
  <si>
    <t>DNG61</t>
  </si>
  <si>
    <t>Portación de armas</t>
  </si>
  <si>
    <t>PORTACIÓN DE ARMAS</t>
  </si>
  <si>
    <t>DNG62</t>
  </si>
  <si>
    <t>Posesión procedencia ilícita</t>
  </si>
  <si>
    <t>POSESIÓN DE VEHÍCULO AUTOMOTOR DE PROCEDENCIA ILÍCITA</t>
  </si>
  <si>
    <t>DNG63</t>
  </si>
  <si>
    <t>Privación la libertad</t>
  </si>
  <si>
    <t>PRIVACIÓN ILEGAL DE LA LIBERTAD</t>
  </si>
  <si>
    <t>DNG64</t>
  </si>
  <si>
    <t>Resistencia de particulares</t>
  </si>
  <si>
    <t>Resistencia</t>
  </si>
  <si>
    <t>RESISTENCIA DE PARTICULARES</t>
  </si>
  <si>
    <t>DNG65</t>
  </si>
  <si>
    <t>Retención de menor</t>
  </si>
  <si>
    <t>RETENCIÓN DE MENOR</t>
  </si>
  <si>
    <t>DNG66</t>
  </si>
  <si>
    <t>Robo</t>
  </si>
  <si>
    <t xml:space="preserve">ROBO </t>
  </si>
  <si>
    <t>DNG67</t>
  </si>
  <si>
    <t>ROBO CALIFICADO</t>
  </si>
  <si>
    <t>DNG68</t>
  </si>
  <si>
    <t xml:space="preserve">ROBO DE VEHÍCULO AUTOMOTOR </t>
  </si>
  <si>
    <t>DNG69</t>
  </si>
  <si>
    <t>ROBO DE VEHÍCULO AUTOMOTOR EN SU MODALIDAD DE DESMANTELAMIENTO</t>
  </si>
  <si>
    <t>DNG70</t>
  </si>
  <si>
    <t>ROBO EN GRADO DE TENTATIVA</t>
  </si>
  <si>
    <t>DNG71</t>
  </si>
  <si>
    <t>SECUESTRO EN GRADO DE TENTATIVA</t>
  </si>
  <si>
    <t>DNG72</t>
  </si>
  <si>
    <t>Libertad personal, patrimonio</t>
  </si>
  <si>
    <t>SECUESTRO EQUIPARADO</t>
  </si>
  <si>
    <t>DNG73</t>
  </si>
  <si>
    <t>SECUESTRO SIMULADO</t>
  </si>
  <si>
    <t>DNG74</t>
  </si>
  <si>
    <t>Suplantación de identidad</t>
  </si>
  <si>
    <t>SUPLANTACIÓN DE IDENTIDAD</t>
  </si>
  <si>
    <t>DNG75</t>
  </si>
  <si>
    <t>Sustracción de menores</t>
  </si>
  <si>
    <t>SUSTRACCIÓN DE MENORES</t>
  </si>
  <si>
    <t>DNG76</t>
  </si>
  <si>
    <t>Tortura</t>
  </si>
  <si>
    <t>TORTURA</t>
  </si>
  <si>
    <t>DNG77</t>
  </si>
  <si>
    <t>Ultraje la autoridad</t>
  </si>
  <si>
    <t>ULTRAJE A LA AUTORIDAD</t>
  </si>
  <si>
    <t>DNG78</t>
  </si>
  <si>
    <t>Uso documento falso</t>
  </si>
  <si>
    <t>USO DE DOCUMENTO FALSO</t>
  </si>
  <si>
    <t>DNG79</t>
  </si>
  <si>
    <t>USO ILGAL DE INFLUENCIAS PORY FACULTADES Y ATRIBUCIONES PÚBLICAS</t>
  </si>
  <si>
    <t>DNG80</t>
  </si>
  <si>
    <t>Usurpación de profesiones</t>
  </si>
  <si>
    <t>Usurpación</t>
  </si>
  <si>
    <t>USURPACIÓN DE PROFESIONES</t>
  </si>
  <si>
    <t>DNG81</t>
  </si>
  <si>
    <t>Violación intimidad personal</t>
  </si>
  <si>
    <t>Intimidad Personal</t>
  </si>
  <si>
    <t>VIOLACIÓN A LA INTIMIDAD PERSONAL</t>
  </si>
  <si>
    <t>DNG82</t>
  </si>
  <si>
    <t>Violación de cadáveres</t>
  </si>
  <si>
    <t>Inhumación y exhumación</t>
  </si>
  <si>
    <t>VIOLACIÓN DE LAS LEYE SOBRE INHUMCIÓN Y EXHUMACIÓN DE CADÁVERES</t>
  </si>
  <si>
    <t>DNG83</t>
  </si>
  <si>
    <t xml:space="preserve">VIOLACIÓN EN GRADO DE TENTATIVA </t>
  </si>
  <si>
    <t>DNG84</t>
  </si>
  <si>
    <t>Violencia de género</t>
  </si>
  <si>
    <t>VIOLENCIA DE GÉNERO</t>
  </si>
  <si>
    <t>DNG85</t>
  </si>
  <si>
    <t>Violencia familiar</t>
  </si>
  <si>
    <t>VIOLENCIA FAMILIAR</t>
  </si>
  <si>
    <t>DNG86</t>
  </si>
  <si>
    <t>VIOLENCIA POLÍTICA DE GÉNERO</t>
  </si>
  <si>
    <t>Total delitos registrados</t>
  </si>
  <si>
    <t>G r a v e s</t>
  </si>
  <si>
    <t>N o  g r a v e s</t>
  </si>
  <si>
    <t xml:space="preserve">CLASIFICACIÓN MENSUAL DE VÍCTIMAS EN CAUSAS REGISTRADAS </t>
  </si>
  <si>
    <t>VÍCTIMA</t>
  </si>
  <si>
    <t>TOTAL POR SEDE</t>
  </si>
  <si>
    <t xml:space="preserve">% </t>
  </si>
  <si>
    <t>PORCENTAJE</t>
  </si>
  <si>
    <t>MASCULINO</t>
  </si>
  <si>
    <t>FEMENINA</t>
  </si>
  <si>
    <r>
      <t>L</t>
    </r>
    <r>
      <rPr>
        <b/>
        <sz val="10"/>
        <color theme="7" tint="0.39997558519241921"/>
        <rFont val="Arial"/>
        <family val="2"/>
      </rPr>
      <t>G</t>
    </r>
    <r>
      <rPr>
        <b/>
        <sz val="10"/>
        <color rgb="FFFF9900"/>
        <rFont val="Arial"/>
        <family val="2"/>
      </rPr>
      <t>B</t>
    </r>
    <r>
      <rPr>
        <b/>
        <sz val="10"/>
        <color rgb="FFFF0000"/>
        <rFont val="Arial"/>
        <family val="2"/>
      </rPr>
      <t>T</t>
    </r>
    <r>
      <rPr>
        <b/>
        <sz val="10"/>
        <color rgb="FFFF99FF"/>
        <rFont val="Arial"/>
        <family val="2"/>
      </rPr>
      <t>I</t>
    </r>
    <r>
      <rPr>
        <b/>
        <sz val="10"/>
        <color rgb="FF7030A0"/>
        <rFont val="Arial"/>
        <family val="2"/>
      </rPr>
      <t>Q</t>
    </r>
    <r>
      <rPr>
        <b/>
        <sz val="10"/>
        <color rgb="FF00B0F0"/>
        <rFont val="Arial"/>
        <family val="2"/>
      </rPr>
      <t>+</t>
    </r>
  </si>
  <si>
    <t>VÍCTIMA NIÑO</t>
  </si>
  <si>
    <t>VÍCTIMA NIÑA</t>
  </si>
  <si>
    <t>NIÑA O NIÑO DE IDENTIDAD RESERVADA</t>
  </si>
  <si>
    <t>ANIMAL DOMÉSTICO</t>
  </si>
  <si>
    <t>PERSONA MORAL (PARTICULAR)</t>
  </si>
  <si>
    <t>EL ESTADO</t>
  </si>
  <si>
    <t>LA SOCIEDAD</t>
  </si>
  <si>
    <t>NO ESPECIFICADA</t>
  </si>
  <si>
    <t>DE IDENTIDAD RESERVADA</t>
  </si>
  <si>
    <t>TOTAL MENSUAL</t>
  </si>
  <si>
    <t xml:space="preserve">CLASIFICACIÓN MENSUAL DE IMPUTADOS EN CAUSAS REGISTRADAS </t>
  </si>
  <si>
    <t>IMPUTADO</t>
  </si>
  <si>
    <t>TOTALES POR SEDE JUDICIAL</t>
  </si>
  <si>
    <t>Total de Sede</t>
  </si>
  <si>
    <t>% en razón de Sedes</t>
  </si>
  <si>
    <t>NO ESPECIFICADO</t>
  </si>
  <si>
    <t>PAJ
CARD</t>
  </si>
  <si>
    <t>Imputados Hombres</t>
  </si>
  <si>
    <t>Imputadas Mujeres</t>
  </si>
  <si>
    <t>Formulación de imputación (Causas Iniciales judicializadas sin detenido)</t>
  </si>
  <si>
    <t>causas con legal detención</t>
  </si>
  <si>
    <t xml:space="preserve">ABRIL </t>
  </si>
  <si>
    <t>Cumplimiento de ejecutoria de amparo (Primera Instancia)</t>
  </si>
  <si>
    <t>Traductor o intérprete para víctima (Proceso nuevo)</t>
  </si>
  <si>
    <t>Traductor o intérprete para imputado (Proceso nuevo)</t>
  </si>
  <si>
    <t>Audiencias de Segunda Instancia en Sede Judicial</t>
  </si>
  <si>
    <t xml:space="preserve">SI DIFIERE </t>
  </si>
  <si>
    <t>Seguridad pública</t>
  </si>
  <si>
    <t>A   N  U  A  L     2 0 2 5</t>
  </si>
  <si>
    <t>FORMATO DE INFORME: ESTADÍSTICA GENERAL 2025</t>
  </si>
  <si>
    <r>
      <rPr>
        <b/>
        <sz val="16"/>
        <rFont val="Arial"/>
        <family val="2"/>
      </rPr>
      <t>J E F A T U R A   D E   E S T A D Í S T I C A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ESTATAL  DE  INCIDENCIA  EN  DELITOS  REGISTRADOS
CORRESPONDIENTES  AL  AÑO  2025</t>
    </r>
  </si>
  <si>
    <r>
      <t xml:space="preserve">INFORME JUZGADOS DE CONTROL, JUICIO ORAL Y EJECUCIÓN DE SANCIONES
DEL DISTRITO ÚNICO DEL ESTADO DE MORELOS
</t>
    </r>
    <r>
      <rPr>
        <b/>
        <sz val="18"/>
        <color theme="1"/>
        <rFont val="Arial"/>
        <family val="2"/>
      </rPr>
      <t>I N F O R M E   2 0 2 5</t>
    </r>
  </si>
  <si>
    <r>
      <rPr>
        <b/>
        <sz val="17"/>
        <color theme="1"/>
        <rFont val="Arial"/>
        <family val="2"/>
      </rPr>
      <t>JEFATURA DE ESTADÍSTCA</t>
    </r>
    <r>
      <rPr>
        <b/>
        <sz val="16"/>
        <color theme="1"/>
        <rFont val="Arial"/>
        <family val="2"/>
      </rPr>
      <t xml:space="preserve">
INFORME JUZGADOS DE CONTROL, JUICIO ORAL Y EJECUCIÓN DE SANCIONES
DEL DISTRITO ÚNICO DEL ESTADO DE MORELOS
</t>
    </r>
    <r>
      <rPr>
        <b/>
        <sz val="18"/>
        <color theme="1"/>
        <rFont val="Arial"/>
        <family val="2"/>
      </rPr>
      <t>I N F O R M E   2 0 2 5</t>
    </r>
  </si>
  <si>
    <t>Violencia Vivaria</t>
  </si>
  <si>
    <t>VIOLENCIA VICARIA</t>
  </si>
  <si>
    <t>INCIDENCIA  DE  DELITOS  REGISTRADOS  DE  LAS  CAUSAS  JUDICIALIZADAS  POR  MES  EN  CADA  SEDE  JUDICIAL   2 0 2 5</t>
  </si>
  <si>
    <t>TOTAL ACUMULADO
ANUAL  2025</t>
  </si>
  <si>
    <t xml:space="preserve">TOTAL
</t>
  </si>
  <si>
    <t xml:space="preserve">No vinculados </t>
  </si>
  <si>
    <t>Causas con no vinculación a proceso</t>
  </si>
  <si>
    <t>CARD&amp;PAG&amp;MRL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</si>
</sst>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40" x14ac:knownFonts="1">
    <font>
      <sz val="10"/>
      <name val="Arial"/>
      <family val="2"/>
    </font>
    <font>
      <sz val="10"/>
      <name val="Arial"/>
      <family val="2"/>
    </font>
    <font>
      <b/>
      <sz val="32"/>
      <name val="Arial"/>
      <family val="2"/>
    </font>
    <font>
      <b/>
      <sz val="30"/>
      <name val="Arial"/>
      <family val="2"/>
    </font>
    <font>
      <sz val="10"/>
      <name val="Tahoma"/>
      <family val="2"/>
    </font>
    <font>
      <sz val="22"/>
      <name val="Tahoma"/>
      <family val="2"/>
    </font>
    <font>
      <sz val="22"/>
      <color theme="1"/>
      <name val="Tahoma"/>
      <family val="2"/>
    </font>
    <font>
      <sz val="22"/>
      <color rgb="FFFFC000"/>
      <name val="Tahoma"/>
      <family val="2"/>
    </font>
    <font>
      <sz val="22"/>
      <color rgb="FF00B050"/>
      <name val="Tahoma"/>
      <family val="2"/>
    </font>
    <font>
      <sz val="22"/>
      <color rgb="FF008000"/>
      <name val="Tahoma"/>
      <family val="2"/>
    </font>
    <font>
      <b/>
      <sz val="22"/>
      <color theme="1"/>
      <name val="Tahoma"/>
      <family val="2"/>
    </font>
    <font>
      <b/>
      <sz val="22"/>
      <color rgb="FFFF9900"/>
      <name val="Tahoma"/>
      <family val="2"/>
    </font>
    <font>
      <b/>
      <sz val="22"/>
      <color rgb="FF008000"/>
      <name val="Tahoma"/>
      <family val="2"/>
    </font>
    <font>
      <b/>
      <sz val="22"/>
      <color rgb="FFFFC000"/>
      <name val="Tahoma"/>
      <family val="2"/>
    </font>
    <font>
      <sz val="22"/>
      <color rgb="FFFF9900"/>
      <name val="Tahoma"/>
      <family val="2"/>
    </font>
    <font>
      <b/>
      <sz val="20"/>
      <color indexed="9"/>
      <name val="Arial"/>
      <family val="2"/>
    </font>
    <font>
      <b/>
      <sz val="15"/>
      <color indexed="9"/>
      <name val="Arial"/>
      <family val="2"/>
    </font>
    <font>
      <b/>
      <sz val="11"/>
      <color indexed="9"/>
      <name val="Arial"/>
      <family val="2"/>
    </font>
    <font>
      <b/>
      <sz val="9"/>
      <color indexed="9"/>
      <name val="Arial"/>
      <family val="2"/>
    </font>
    <font>
      <b/>
      <sz val="9"/>
      <color rgb="FFFFC000"/>
      <name val="Arial"/>
      <family val="2"/>
    </font>
    <font>
      <b/>
      <sz val="9"/>
      <color rgb="FF00B050"/>
      <name val="Arial"/>
      <family val="2"/>
    </font>
    <font>
      <b/>
      <sz val="12"/>
      <color indexed="9"/>
      <name val="Arial"/>
      <family val="2"/>
    </font>
    <font>
      <b/>
      <sz val="8"/>
      <color theme="0"/>
      <name val="Arial"/>
      <family val="2"/>
    </font>
    <font>
      <b/>
      <sz val="8.5"/>
      <color rgb="FFFF9900"/>
      <name val="Arial"/>
      <family val="2"/>
    </font>
    <font>
      <b/>
      <sz val="8.5"/>
      <color rgb="FF00B050"/>
      <name val="Arial"/>
      <family val="2"/>
    </font>
    <font>
      <b/>
      <sz val="8.5"/>
      <color rgb="FF008000"/>
      <name val="Arial"/>
      <family val="2"/>
    </font>
    <font>
      <b/>
      <sz val="9"/>
      <color theme="0"/>
      <name val="Arial"/>
      <family val="2"/>
    </font>
    <font>
      <b/>
      <sz val="9"/>
      <color rgb="FFFF9900"/>
      <name val="Arial"/>
      <family val="2"/>
    </font>
    <font>
      <b/>
      <sz val="9"/>
      <color rgb="FF008000"/>
      <name val="Arial"/>
      <family val="2"/>
    </font>
    <font>
      <b/>
      <sz val="10"/>
      <color rgb="FFFF9900"/>
      <name val="Arial"/>
      <family val="2"/>
    </font>
    <font>
      <b/>
      <sz val="10"/>
      <color rgb="FF008000"/>
      <name val="Arial"/>
      <family val="2"/>
    </font>
    <font>
      <b/>
      <sz val="8.5"/>
      <color theme="0"/>
      <name val="Arial"/>
      <family val="2"/>
    </font>
    <font>
      <b/>
      <sz val="10"/>
      <name val="Tahoma"/>
      <family val="2"/>
    </font>
    <font>
      <b/>
      <sz val="12"/>
      <color rgb="FFFF000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9900"/>
      <name val="Arial"/>
      <family val="2"/>
    </font>
    <font>
      <b/>
      <sz val="12"/>
      <color rgb="FF00B050"/>
      <name val="Arial"/>
      <family val="2"/>
    </font>
    <font>
      <b/>
      <sz val="12"/>
      <color rgb="FF008000"/>
      <name val="Arial"/>
      <family val="2"/>
    </font>
    <font>
      <b/>
      <sz val="13"/>
      <name val="Arial"/>
      <family val="2"/>
    </font>
    <font>
      <b/>
      <sz val="13"/>
      <color rgb="FFFFC000"/>
      <name val="Arial"/>
      <family val="2"/>
    </font>
    <font>
      <b/>
      <sz val="13"/>
      <color rgb="FF00B050"/>
      <name val="Arial"/>
      <family val="2"/>
    </font>
    <font>
      <b/>
      <sz val="14"/>
      <name val="Arial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2"/>
      <color rgb="FF00B050"/>
      <name val="Tahoma"/>
      <family val="2"/>
    </font>
    <font>
      <b/>
      <i/>
      <sz val="9"/>
      <color theme="1"/>
      <name val="Arial"/>
      <family val="2"/>
    </font>
    <font>
      <b/>
      <i/>
      <sz val="8"/>
      <color theme="1"/>
      <name val="Arial"/>
      <family val="2"/>
    </font>
    <font>
      <b/>
      <i/>
      <sz val="7"/>
      <color theme="1"/>
      <name val="Arial"/>
      <family val="2"/>
    </font>
    <font>
      <b/>
      <sz val="10"/>
      <color theme="1"/>
      <name val="Tahoma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i/>
      <sz val="12"/>
      <color rgb="FFFF9900"/>
      <name val="Arial"/>
      <family val="2"/>
    </font>
    <font>
      <b/>
      <sz val="13"/>
      <color theme="0"/>
      <name val="Arial"/>
      <family val="2"/>
    </font>
    <font>
      <b/>
      <sz val="12"/>
      <color rgb="FF66FF99"/>
      <name val="Arial"/>
      <family val="2"/>
    </font>
    <font>
      <b/>
      <sz val="12"/>
      <color rgb="FFFFC000"/>
      <name val="Arial"/>
      <family val="2"/>
    </font>
    <font>
      <b/>
      <sz val="10"/>
      <name val="Arial"/>
      <family val="2"/>
    </font>
    <font>
      <b/>
      <i/>
      <sz val="12"/>
      <color theme="1"/>
      <name val="Arial"/>
      <family val="2"/>
    </font>
    <font>
      <b/>
      <sz val="14"/>
      <color indexed="9"/>
      <name val="Arial"/>
      <family val="2"/>
    </font>
    <font>
      <b/>
      <sz val="13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4"/>
      <name val="Tahoma"/>
      <family val="2"/>
    </font>
    <font>
      <b/>
      <sz val="9.5"/>
      <color theme="1"/>
      <name val="Arial"/>
      <family val="2"/>
    </font>
    <font>
      <b/>
      <sz val="9.5"/>
      <color rgb="FFFF9900"/>
      <name val="Arial"/>
      <family val="2"/>
    </font>
    <font>
      <b/>
      <sz val="9.5"/>
      <color rgb="FF00B050"/>
      <name val="Arial"/>
      <family val="2"/>
    </font>
    <font>
      <b/>
      <sz val="9.5"/>
      <color rgb="FF008000"/>
      <name val="Arial"/>
      <family val="2"/>
    </font>
    <font>
      <b/>
      <sz val="13"/>
      <color rgb="FF008000"/>
      <name val="Arial"/>
      <family val="2"/>
    </font>
    <font>
      <b/>
      <sz val="10"/>
      <color rgb="FF008000"/>
      <name val="Tahoma"/>
      <family val="2"/>
    </font>
    <font>
      <sz val="10"/>
      <color theme="1"/>
      <name val="Tahoma"/>
      <family val="2"/>
    </font>
    <font>
      <b/>
      <sz val="14"/>
      <color rgb="FF00B050"/>
      <name val="Arial"/>
      <family val="2"/>
    </font>
    <font>
      <b/>
      <sz val="13"/>
      <color theme="1"/>
      <name val="Arial"/>
      <family val="2"/>
    </font>
    <font>
      <sz val="10"/>
      <color rgb="FFFFC000"/>
      <name val="Tahoma"/>
      <family val="2"/>
    </font>
    <font>
      <sz val="10"/>
      <color rgb="FF00B050"/>
      <name val="Tahoma"/>
      <family val="2"/>
    </font>
    <font>
      <sz val="10"/>
      <color rgb="FF008000"/>
      <name val="Tahoma"/>
      <family val="2"/>
    </font>
    <font>
      <b/>
      <sz val="12"/>
      <color rgb="FFFFC000"/>
      <name val="Tahoma"/>
      <family val="2"/>
    </font>
    <font>
      <b/>
      <sz val="12"/>
      <color rgb="FF008000"/>
      <name val="Tahoma"/>
      <family val="2"/>
    </font>
    <font>
      <b/>
      <sz val="10"/>
      <color rgb="FFFF9900"/>
      <name val="Tahoma"/>
      <family val="2"/>
    </font>
    <font>
      <b/>
      <sz val="10"/>
      <color rgb="FFFFC000"/>
      <name val="Tahoma"/>
      <family val="2"/>
    </font>
    <font>
      <sz val="10"/>
      <color rgb="FFFF9900"/>
      <name val="Tahoma"/>
      <family val="2"/>
    </font>
    <font>
      <sz val="10"/>
      <color indexed="43"/>
      <name val="Tahoma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8000"/>
      <name val="Calibri"/>
      <family val="2"/>
      <scheme val="minor"/>
    </font>
    <font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sz val="10"/>
      <color indexed="9"/>
      <name val="Arial"/>
      <family val="2"/>
    </font>
    <font>
      <b/>
      <sz val="7"/>
      <color theme="0"/>
      <name val="Arial"/>
      <family val="2"/>
    </font>
    <font>
      <b/>
      <sz val="7"/>
      <color rgb="FFFFC000"/>
      <name val="Arial"/>
      <family val="2"/>
    </font>
    <font>
      <b/>
      <sz val="7"/>
      <color rgb="FF00B050"/>
      <name val="Arial"/>
      <family val="2"/>
    </font>
    <font>
      <b/>
      <sz val="9.5"/>
      <color rgb="FF00B0F0"/>
      <name val="Arial"/>
      <family val="2"/>
    </font>
    <font>
      <sz val="10"/>
      <color rgb="FF00B0F0"/>
      <name val="Tahoma"/>
      <family val="2"/>
    </font>
    <font>
      <b/>
      <sz val="14"/>
      <color rgb="FF00B0F0"/>
      <name val="Arial"/>
      <family val="2"/>
    </font>
    <font>
      <b/>
      <sz val="10"/>
      <color rgb="FF00B050"/>
      <name val="Arial"/>
      <family val="2"/>
    </font>
    <font>
      <sz val="9.5"/>
      <name val="Arial"/>
      <family val="2"/>
    </font>
    <font>
      <b/>
      <sz val="9.5"/>
      <color rgb="FFFF3399"/>
      <name val="Arial"/>
      <family val="2"/>
    </font>
    <font>
      <sz val="10"/>
      <color rgb="FFFF3399"/>
      <name val="Tahoma"/>
      <family val="2"/>
    </font>
    <font>
      <b/>
      <sz val="14"/>
      <color rgb="FFFF0066"/>
      <name val="Arial"/>
      <family val="2"/>
    </font>
    <font>
      <i/>
      <sz val="10"/>
      <name val="Tahoma"/>
      <family val="2"/>
    </font>
    <font>
      <b/>
      <sz val="10"/>
      <color rgb="FF00B0F0"/>
      <name val="Tahoma"/>
      <family val="2"/>
    </font>
    <font>
      <b/>
      <i/>
      <sz val="9.5"/>
      <name val="Arial"/>
      <family val="2"/>
    </font>
    <font>
      <i/>
      <sz val="11"/>
      <name val="Tahoma"/>
      <family val="2"/>
    </font>
    <font>
      <b/>
      <sz val="14"/>
      <color rgb="FFFF9900"/>
      <name val="Arial"/>
      <family val="2"/>
    </font>
    <font>
      <b/>
      <sz val="16"/>
      <color theme="0"/>
      <name val="Arial"/>
      <family val="2"/>
    </font>
    <font>
      <b/>
      <sz val="15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4"/>
      <color theme="9" tint="-0.499984740745262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i/>
      <sz val="13"/>
      <name val="Arial"/>
      <family val="2"/>
    </font>
    <font>
      <b/>
      <i/>
      <sz val="14"/>
      <color indexed="8"/>
      <name val="Arial"/>
      <family val="2"/>
    </font>
    <font>
      <b/>
      <i/>
      <sz val="12"/>
      <color indexed="8"/>
      <name val="Arial"/>
      <family val="2"/>
    </font>
    <font>
      <b/>
      <sz val="10"/>
      <color theme="7" tint="0.39997558519241921"/>
      <name val="Arial"/>
      <family val="2"/>
    </font>
    <font>
      <b/>
      <sz val="10"/>
      <color rgb="FFFF99FF"/>
      <name val="Arial"/>
      <family val="2"/>
    </font>
    <font>
      <b/>
      <sz val="10"/>
      <color rgb="FF7030A0"/>
      <name val="Arial"/>
      <family val="2"/>
    </font>
    <font>
      <b/>
      <sz val="10"/>
      <color rgb="FF00B0F0"/>
      <name val="Arial"/>
      <family val="2"/>
    </font>
    <font>
      <b/>
      <sz val="11.5"/>
      <color theme="0"/>
      <name val="Arial"/>
      <family val="2"/>
    </font>
    <font>
      <b/>
      <sz val="15"/>
      <color theme="0"/>
      <name val="Arial"/>
      <family val="2"/>
    </font>
    <font>
      <b/>
      <i/>
      <sz val="15"/>
      <color theme="0"/>
      <name val="Arial"/>
      <family val="2"/>
    </font>
    <font>
      <b/>
      <sz val="14"/>
      <color theme="0"/>
      <name val="Arial"/>
      <family val="2"/>
    </font>
    <font>
      <sz val="16"/>
      <name val="Tahoma"/>
      <family val="2"/>
    </font>
    <font>
      <b/>
      <sz val="17"/>
      <color theme="1"/>
      <name val="Arial"/>
      <family val="2"/>
    </font>
    <font>
      <sz val="8"/>
      <name val="Arial"/>
      <family val="2"/>
    </font>
    <font>
      <b/>
      <sz val="14"/>
      <color rgb="FFFF9900"/>
      <name val="Calibri"/>
      <family val="2"/>
      <scheme val="minor"/>
    </font>
    <font>
      <sz val="10"/>
      <color theme="0"/>
      <name val="Arial"/>
      <family val="2"/>
    </font>
    <font>
      <b/>
      <sz val="12"/>
      <color theme="7" tint="-0.249977111117893"/>
      <name val="Arial"/>
      <family val="2"/>
    </font>
    <font>
      <b/>
      <sz val="12"/>
      <color theme="9" tint="-0.249977111117893"/>
      <name val="Arial"/>
      <family val="2"/>
    </font>
    <font>
      <b/>
      <i/>
      <sz val="10"/>
      <name val="Tahoma"/>
      <family val="2"/>
    </font>
    <font>
      <b/>
      <i/>
      <sz val="14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1595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indexed="64"/>
      </right>
      <top style="medium">
        <color indexed="64"/>
      </top>
      <bottom style="thin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4" tint="-0.24994659260841701"/>
      </top>
      <bottom style="medium">
        <color indexed="64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medium">
        <color indexed="64"/>
      </right>
      <top style="thin">
        <color theme="4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indexed="64"/>
      </right>
      <top/>
      <bottom style="thin">
        <color theme="4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0"/>
      </left>
      <right style="medium">
        <color theme="1"/>
      </right>
      <top style="medium">
        <color indexed="64"/>
      </top>
      <bottom/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1"/>
      </left>
      <right style="thin">
        <color theme="0"/>
      </right>
      <top style="medium">
        <color indexed="64"/>
      </top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4" tint="-0.24994659260841701"/>
      </top>
      <bottom/>
      <diagonal/>
    </border>
    <border>
      <left style="medium">
        <color indexed="64"/>
      </left>
      <right/>
      <top style="thin">
        <color theme="4" tint="-0.24994659260841701"/>
      </top>
      <bottom/>
      <diagonal/>
    </border>
    <border>
      <left style="medium">
        <color theme="4" tint="-0.24994659260841701"/>
      </left>
      <right/>
      <top style="thin">
        <color theme="4" tint="-0.24994659260841701"/>
      </top>
      <bottom/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medium">
        <color indexed="64"/>
      </right>
      <top style="thin">
        <color theme="4" tint="-0.24994659260841701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6" fillId="3" borderId="13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22" fillId="3" borderId="8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3" fontId="39" fillId="4" borderId="25" xfId="0" applyNumberFormat="1" applyFont="1" applyFill="1" applyBorder="1" applyAlignment="1">
      <alignment vertical="center"/>
    </xf>
    <xf numFmtId="164" fontId="39" fillId="2" borderId="26" xfId="0" applyNumberFormat="1" applyFont="1" applyFill="1" applyBorder="1" applyAlignment="1">
      <alignment vertical="center"/>
    </xf>
    <xf numFmtId="0" fontId="40" fillId="2" borderId="26" xfId="0" applyFont="1" applyFill="1" applyBorder="1" applyAlignment="1">
      <alignment vertical="center"/>
    </xf>
    <xf numFmtId="164" fontId="40" fillId="2" borderId="26" xfId="0" applyNumberFormat="1" applyFont="1" applyFill="1" applyBorder="1" applyAlignment="1">
      <alignment vertical="center"/>
    </xf>
    <xf numFmtId="0" fontId="41" fillId="2" borderId="26" xfId="0" applyFont="1" applyFill="1" applyBorder="1" applyAlignment="1">
      <alignment vertical="center"/>
    </xf>
    <xf numFmtId="164" fontId="41" fillId="2" borderId="26" xfId="0" applyNumberFormat="1" applyFont="1" applyFill="1" applyBorder="1" applyAlignment="1">
      <alignment vertical="center"/>
    </xf>
    <xf numFmtId="0" fontId="44" fillId="0" borderId="0" xfId="0" applyFont="1" applyAlignment="1">
      <alignment vertical="center"/>
    </xf>
    <xf numFmtId="3" fontId="39" fillId="4" borderId="39" xfId="0" applyNumberFormat="1" applyFont="1" applyFill="1" applyBorder="1" applyAlignment="1">
      <alignment vertical="center"/>
    </xf>
    <xf numFmtId="164" fontId="39" fillId="2" borderId="40" xfId="0" applyNumberFormat="1" applyFont="1" applyFill="1" applyBorder="1" applyAlignment="1">
      <alignment vertical="center"/>
    </xf>
    <xf numFmtId="0" fontId="40" fillId="2" borderId="40" xfId="0" applyFont="1" applyFill="1" applyBorder="1" applyAlignment="1">
      <alignment vertical="center"/>
    </xf>
    <xf numFmtId="164" fontId="40" fillId="2" borderId="40" xfId="0" applyNumberFormat="1" applyFont="1" applyFill="1" applyBorder="1" applyAlignment="1">
      <alignment vertical="center"/>
    </xf>
    <xf numFmtId="0" fontId="41" fillId="2" borderId="40" xfId="0" applyFont="1" applyFill="1" applyBorder="1" applyAlignment="1">
      <alignment vertical="center"/>
    </xf>
    <xf numFmtId="164" fontId="41" fillId="2" borderId="40" xfId="0" applyNumberFormat="1" applyFont="1" applyFill="1" applyBorder="1" applyAlignment="1">
      <alignment vertical="center"/>
    </xf>
    <xf numFmtId="0" fontId="35" fillId="4" borderId="46" xfId="0" applyFont="1" applyFill="1" applyBorder="1" applyAlignment="1">
      <alignment horizontal="right" vertical="center"/>
    </xf>
    <xf numFmtId="0" fontId="36" fillId="4" borderId="47" xfId="0" applyFont="1" applyFill="1" applyBorder="1" applyAlignment="1">
      <alignment horizontal="right" vertical="center"/>
    </xf>
    <xf numFmtId="0" fontId="38" fillId="4" borderId="48" xfId="0" applyFont="1" applyFill="1" applyBorder="1" applyAlignment="1">
      <alignment horizontal="right" vertical="center"/>
    </xf>
    <xf numFmtId="0" fontId="51" fillId="4" borderId="25" xfId="0" applyFont="1" applyFill="1" applyBorder="1" applyAlignment="1">
      <alignment horizontal="left" vertical="center"/>
    </xf>
    <xf numFmtId="0" fontId="51" fillId="4" borderId="51" xfId="0" applyFont="1" applyFill="1" applyBorder="1" applyAlignment="1">
      <alignment horizontal="left" vertical="center"/>
    </xf>
    <xf numFmtId="0" fontId="51" fillId="4" borderId="39" xfId="0" applyFont="1" applyFill="1" applyBorder="1" applyAlignment="1">
      <alignment horizontal="left" vertical="center"/>
    </xf>
    <xf numFmtId="3" fontId="39" fillId="4" borderId="14" xfId="0" applyNumberFormat="1" applyFont="1" applyFill="1" applyBorder="1" applyAlignment="1">
      <alignment vertical="center"/>
    </xf>
    <xf numFmtId="164" fontId="39" fillId="2" borderId="10" xfId="0" applyNumberFormat="1" applyFont="1" applyFill="1" applyBorder="1" applyAlignment="1">
      <alignment vertical="center"/>
    </xf>
    <xf numFmtId="0" fontId="40" fillId="2" borderId="10" xfId="0" applyFont="1" applyFill="1" applyBorder="1" applyAlignment="1">
      <alignment vertical="center"/>
    </xf>
    <xf numFmtId="164" fontId="40" fillId="2" borderId="10" xfId="0" applyNumberFormat="1" applyFont="1" applyFill="1" applyBorder="1" applyAlignment="1">
      <alignment vertical="center"/>
    </xf>
    <xf numFmtId="0" fontId="41" fillId="2" borderId="10" xfId="0" applyFont="1" applyFill="1" applyBorder="1" applyAlignment="1">
      <alignment vertical="center"/>
    </xf>
    <xf numFmtId="164" fontId="41" fillId="2" borderId="10" xfId="0" applyNumberFormat="1" applyFont="1" applyFill="1" applyBorder="1" applyAlignment="1">
      <alignment vertical="center"/>
    </xf>
    <xf numFmtId="0" fontId="35" fillId="0" borderId="28" xfId="0" applyFont="1" applyBorder="1" applyAlignment="1">
      <alignment horizontal="right" vertical="center"/>
    </xf>
    <xf numFmtId="0" fontId="36" fillId="0" borderId="24" xfId="0" applyFont="1" applyBorder="1" applyAlignment="1">
      <alignment horizontal="right" vertical="center"/>
    </xf>
    <xf numFmtId="0" fontId="35" fillId="0" borderId="24" xfId="0" applyFont="1" applyBorder="1" applyAlignment="1">
      <alignment horizontal="right" vertical="center"/>
    </xf>
    <xf numFmtId="0" fontId="36" fillId="0" borderId="30" xfId="0" applyFont="1" applyBorder="1" applyAlignment="1">
      <alignment horizontal="right" vertical="center"/>
    </xf>
    <xf numFmtId="0" fontId="38" fillId="0" borderId="32" xfId="0" applyFont="1" applyBorder="1" applyAlignment="1">
      <alignment horizontal="right" vertical="center"/>
    </xf>
    <xf numFmtId="0" fontId="38" fillId="0" borderId="31" xfId="0" applyFont="1" applyBorder="1" applyAlignment="1">
      <alignment horizontal="right" vertical="center"/>
    </xf>
    <xf numFmtId="0" fontId="35" fillId="0" borderId="34" xfId="0" applyFont="1" applyBorder="1" applyAlignment="1">
      <alignment horizontal="right" vertical="center"/>
    </xf>
    <xf numFmtId="0" fontId="38" fillId="0" borderId="37" xfId="0" applyFont="1" applyBorder="1" applyAlignment="1">
      <alignment horizontal="right" vertical="center"/>
    </xf>
    <xf numFmtId="0" fontId="35" fillId="0" borderId="43" xfId="0" applyFont="1" applyBorder="1" applyAlignment="1">
      <alignment horizontal="right" vertical="center"/>
    </xf>
    <xf numFmtId="0" fontId="38" fillId="0" borderId="55" xfId="0" applyFont="1" applyBorder="1" applyAlignment="1">
      <alignment horizontal="right" vertical="center"/>
    </xf>
    <xf numFmtId="0" fontId="35" fillId="0" borderId="46" xfId="0" applyFont="1" applyBorder="1" applyAlignment="1">
      <alignment horizontal="right" vertical="center"/>
    </xf>
    <xf numFmtId="0" fontId="38" fillId="0" borderId="41" xfId="0" applyFont="1" applyBorder="1" applyAlignment="1">
      <alignment horizontal="right" vertical="center"/>
    </xf>
    <xf numFmtId="3" fontId="39" fillId="4" borderId="11" xfId="0" applyNumberFormat="1" applyFont="1" applyFill="1" applyBorder="1" applyAlignment="1">
      <alignment vertical="center"/>
    </xf>
    <xf numFmtId="164" fontId="39" fillId="2" borderId="3" xfId="0" applyNumberFormat="1" applyFont="1" applyFill="1" applyBorder="1" applyAlignment="1">
      <alignment vertical="center"/>
    </xf>
    <xf numFmtId="0" fontId="40" fillId="2" borderId="3" xfId="0" applyFont="1" applyFill="1" applyBorder="1" applyAlignment="1">
      <alignment vertical="center"/>
    </xf>
    <xf numFmtId="164" fontId="40" fillId="2" borderId="3" xfId="0" applyNumberFormat="1" applyFont="1" applyFill="1" applyBorder="1" applyAlignment="1">
      <alignment vertical="center"/>
    </xf>
    <xf numFmtId="164" fontId="41" fillId="2" borderId="3" xfId="0" applyNumberFormat="1" applyFont="1" applyFill="1" applyBorder="1" applyAlignment="1">
      <alignment vertical="center"/>
    </xf>
    <xf numFmtId="0" fontId="35" fillId="0" borderId="18" xfId="0" applyFont="1" applyBorder="1" applyAlignment="1">
      <alignment horizontal="right" vertical="center"/>
    </xf>
    <xf numFmtId="0" fontId="36" fillId="0" borderId="21" xfId="0" applyFont="1" applyBorder="1" applyAlignment="1">
      <alignment horizontal="right" vertical="center"/>
    </xf>
    <xf numFmtId="0" fontId="38" fillId="0" borderId="23" xfId="0" applyFont="1" applyBorder="1" applyAlignment="1">
      <alignment horizontal="right" vertical="center"/>
    </xf>
    <xf numFmtId="0" fontId="38" fillId="0" borderId="22" xfId="0" applyFont="1" applyBorder="1" applyAlignment="1">
      <alignment horizontal="right" vertical="center"/>
    </xf>
    <xf numFmtId="0" fontId="36" fillId="0" borderId="36" xfId="0" applyFont="1" applyBorder="1" applyAlignment="1">
      <alignment horizontal="right" vertical="center"/>
    </xf>
    <xf numFmtId="0" fontId="38" fillId="0" borderId="20" xfId="0" applyFont="1" applyBorder="1" applyAlignment="1">
      <alignment horizontal="right" vertical="center"/>
    </xf>
    <xf numFmtId="0" fontId="41" fillId="2" borderId="3" xfId="0" applyFont="1" applyFill="1" applyBorder="1" applyAlignment="1">
      <alignment vertical="center"/>
    </xf>
    <xf numFmtId="0" fontId="36" fillId="0" borderId="47" xfId="0" applyFont="1" applyBorder="1" applyAlignment="1">
      <alignment horizontal="right" vertical="center"/>
    </xf>
    <xf numFmtId="0" fontId="36" fillId="0" borderId="47" xfId="0" applyFont="1" applyBorder="1" applyAlignment="1">
      <alignment vertical="center"/>
    </xf>
    <xf numFmtId="0" fontId="38" fillId="0" borderId="48" xfId="0" applyFont="1" applyBorder="1" applyAlignment="1">
      <alignment horizontal="right" vertical="center"/>
    </xf>
    <xf numFmtId="0" fontId="35" fillId="0" borderId="46" xfId="0" applyFont="1" applyBorder="1" applyAlignment="1">
      <alignment vertical="center"/>
    </xf>
    <xf numFmtId="3" fontId="39" fillId="4" borderId="61" xfId="0" applyNumberFormat="1" applyFont="1" applyFill="1" applyBorder="1" applyAlignment="1">
      <alignment vertical="center"/>
    </xf>
    <xf numFmtId="164" fontId="39" fillId="2" borderId="53" xfId="0" applyNumberFormat="1" applyFont="1" applyFill="1" applyBorder="1" applyAlignment="1">
      <alignment vertical="center"/>
    </xf>
    <xf numFmtId="0" fontId="40" fillId="2" borderId="53" xfId="0" applyFont="1" applyFill="1" applyBorder="1" applyAlignment="1">
      <alignment vertical="center"/>
    </xf>
    <xf numFmtId="164" fontId="40" fillId="2" borderId="53" xfId="0" applyNumberFormat="1" applyFont="1" applyFill="1" applyBorder="1" applyAlignment="1">
      <alignment vertical="center"/>
    </xf>
    <xf numFmtId="0" fontId="41" fillId="2" borderId="53" xfId="0" applyFont="1" applyFill="1" applyBorder="1" applyAlignment="1">
      <alignment vertical="center"/>
    </xf>
    <xf numFmtId="164" fontId="41" fillId="2" borderId="53" xfId="0" applyNumberFormat="1" applyFont="1" applyFill="1" applyBorder="1" applyAlignment="1">
      <alignment vertical="center"/>
    </xf>
    <xf numFmtId="0" fontId="52" fillId="4" borderId="7" xfId="0" applyFont="1" applyFill="1" applyBorder="1" applyAlignment="1">
      <alignment horizontal="left" vertical="center"/>
    </xf>
    <xf numFmtId="0" fontId="35" fillId="0" borderId="64" xfId="0" applyFont="1" applyBorder="1" applyAlignment="1">
      <alignment horizontal="right" vertical="center"/>
    </xf>
    <xf numFmtId="0" fontId="36" fillId="0" borderId="66" xfId="0" applyFont="1" applyBorder="1" applyAlignment="1">
      <alignment horizontal="right" vertical="center"/>
    </xf>
    <xf numFmtId="0" fontId="36" fillId="0" borderId="65" xfId="0" applyFont="1" applyBorder="1" applyAlignment="1">
      <alignment horizontal="right" vertical="center"/>
    </xf>
    <xf numFmtId="0" fontId="37" fillId="0" borderId="9" xfId="0" applyFont="1" applyBorder="1" applyAlignment="1">
      <alignment horizontal="right" vertical="center"/>
    </xf>
    <xf numFmtId="0" fontId="35" fillId="0" borderId="65" xfId="0" applyFont="1" applyBorder="1" applyAlignment="1">
      <alignment horizontal="right" vertical="center"/>
    </xf>
    <xf numFmtId="0" fontId="34" fillId="0" borderId="31" xfId="0" applyFont="1" applyBorder="1" applyAlignment="1">
      <alignment horizontal="left" vertical="center"/>
    </xf>
    <xf numFmtId="0" fontId="35" fillId="0" borderId="24" xfId="0" applyFont="1" applyFill="1" applyBorder="1" applyAlignment="1">
      <alignment horizontal="right" vertical="center"/>
    </xf>
    <xf numFmtId="0" fontId="36" fillId="0" borderId="30" xfId="0" applyFont="1" applyFill="1" applyBorder="1" applyAlignment="1">
      <alignment horizontal="right" vertical="center"/>
    </xf>
    <xf numFmtId="0" fontId="38" fillId="0" borderId="32" xfId="0" applyFont="1" applyFill="1" applyBorder="1" applyAlignment="1">
      <alignment horizontal="right" vertical="center"/>
    </xf>
    <xf numFmtId="0" fontId="35" fillId="0" borderId="18" xfId="0" applyFont="1" applyFill="1" applyBorder="1" applyAlignment="1">
      <alignment horizontal="right" vertical="center"/>
    </xf>
    <xf numFmtId="0" fontId="36" fillId="0" borderId="21" xfId="0" applyFont="1" applyFill="1" applyBorder="1" applyAlignment="1">
      <alignment horizontal="right" vertical="center"/>
    </xf>
    <xf numFmtId="0" fontId="38" fillId="0" borderId="22" xfId="0" applyFont="1" applyFill="1" applyBorder="1" applyAlignment="1">
      <alignment horizontal="right" vertical="center"/>
    </xf>
    <xf numFmtId="0" fontId="38" fillId="0" borderId="31" xfId="0" applyFont="1" applyFill="1" applyBorder="1" applyAlignment="1">
      <alignment vertical="center"/>
    </xf>
    <xf numFmtId="0" fontId="35" fillId="0" borderId="35" xfId="0" applyFont="1" applyFill="1" applyBorder="1" applyAlignment="1">
      <alignment horizontal="right" vertical="center"/>
    </xf>
    <xf numFmtId="0" fontId="36" fillId="0" borderId="36" xfId="0" applyFont="1" applyFill="1" applyBorder="1" applyAlignment="1">
      <alignment horizontal="right" vertical="center"/>
    </xf>
    <xf numFmtId="0" fontId="38" fillId="0" borderId="20" xfId="0" applyFont="1" applyFill="1" applyBorder="1" applyAlignment="1">
      <alignment horizontal="right" vertical="center"/>
    </xf>
    <xf numFmtId="0" fontId="35" fillId="0" borderId="34" xfId="0" applyFont="1" applyFill="1" applyBorder="1" applyAlignment="1">
      <alignment horizontal="right" vertical="center"/>
    </xf>
    <xf numFmtId="0" fontId="38" fillId="0" borderId="37" xfId="0" applyFont="1" applyFill="1" applyBorder="1" applyAlignment="1">
      <alignment horizontal="right" vertical="center"/>
    </xf>
    <xf numFmtId="0" fontId="38" fillId="0" borderId="37" xfId="0" applyFont="1" applyFill="1" applyBorder="1" applyAlignment="1">
      <alignment vertical="center"/>
    </xf>
    <xf numFmtId="0" fontId="34" fillId="0" borderId="37" xfId="0" applyFont="1" applyBorder="1" applyAlignment="1">
      <alignment horizontal="left" vertical="center"/>
    </xf>
    <xf numFmtId="0" fontId="35" fillId="0" borderId="44" xfId="0" applyFont="1" applyFill="1" applyBorder="1" applyAlignment="1">
      <alignment horizontal="right" vertical="center"/>
    </xf>
    <xf numFmtId="0" fontId="36" fillId="0" borderId="63" xfId="0" applyFont="1" applyFill="1" applyBorder="1" applyAlignment="1">
      <alignment horizontal="right" vertical="center"/>
    </xf>
    <xf numFmtId="0" fontId="38" fillId="0" borderId="55" xfId="0" applyFont="1" applyFill="1" applyBorder="1" applyAlignment="1">
      <alignment horizontal="right" vertical="center"/>
    </xf>
    <xf numFmtId="0" fontId="35" fillId="0" borderId="43" xfId="0" applyFont="1" applyFill="1" applyBorder="1" applyAlignment="1">
      <alignment horizontal="right" vertical="center"/>
    </xf>
    <xf numFmtId="0" fontId="38" fillId="0" borderId="41" xfId="0" applyFont="1" applyFill="1" applyBorder="1" applyAlignment="1">
      <alignment horizontal="right" vertical="center"/>
    </xf>
    <xf numFmtId="0" fontId="36" fillId="0" borderId="63" xfId="0" applyFont="1" applyBorder="1" applyAlignment="1">
      <alignment horizontal="right" vertical="center"/>
    </xf>
    <xf numFmtId="0" fontId="38" fillId="0" borderId="41" xfId="0" applyFont="1" applyFill="1" applyBorder="1" applyAlignment="1">
      <alignment vertical="center"/>
    </xf>
    <xf numFmtId="0" fontId="34" fillId="0" borderId="41" xfId="0" applyFont="1" applyBorder="1" applyAlignment="1">
      <alignment horizontal="left" vertical="center"/>
    </xf>
    <xf numFmtId="0" fontId="35" fillId="0" borderId="49" xfId="0" applyFont="1" applyFill="1" applyBorder="1" applyAlignment="1">
      <alignment horizontal="right" vertical="center"/>
    </xf>
    <xf numFmtId="0" fontId="36" fillId="0" borderId="47" xfId="0" applyFont="1" applyFill="1" applyBorder="1" applyAlignment="1">
      <alignment horizontal="right" vertical="center"/>
    </xf>
    <xf numFmtId="0" fontId="38" fillId="0" borderId="50" xfId="0" applyFont="1" applyFill="1" applyBorder="1" applyAlignment="1">
      <alignment horizontal="right" vertical="center"/>
    </xf>
    <xf numFmtId="0" fontId="35" fillId="0" borderId="46" xfId="0" applyFont="1" applyFill="1" applyBorder="1" applyAlignment="1">
      <alignment horizontal="right" vertical="center"/>
    </xf>
    <xf numFmtId="0" fontId="38" fillId="0" borderId="48" xfId="0" applyFont="1" applyFill="1" applyBorder="1" applyAlignment="1">
      <alignment horizontal="right" vertical="center"/>
    </xf>
    <xf numFmtId="0" fontId="38" fillId="0" borderId="48" xfId="0" applyFont="1" applyFill="1" applyBorder="1" applyAlignment="1">
      <alignment vertical="center"/>
    </xf>
    <xf numFmtId="0" fontId="34" fillId="0" borderId="32" xfId="0" applyFont="1" applyBorder="1" applyAlignment="1">
      <alignment horizontal="left" vertical="center"/>
    </xf>
    <xf numFmtId="0" fontId="35" fillId="0" borderId="28" xfId="0" applyFont="1" applyFill="1" applyBorder="1" applyAlignment="1">
      <alignment horizontal="right" vertical="center"/>
    </xf>
    <xf numFmtId="0" fontId="36" fillId="0" borderId="24" xfId="0" applyFont="1" applyFill="1" applyBorder="1" applyAlignment="1">
      <alignment horizontal="right" vertical="center"/>
    </xf>
    <xf numFmtId="0" fontId="37" fillId="0" borderId="53" xfId="0" applyFont="1" applyFill="1" applyBorder="1" applyAlignment="1">
      <alignment horizontal="right" vertical="center"/>
    </xf>
    <xf numFmtId="0" fontId="38" fillId="0" borderId="31" xfId="0" applyFont="1" applyFill="1" applyBorder="1" applyAlignment="1">
      <alignment horizontal="right" vertical="center"/>
    </xf>
    <xf numFmtId="0" fontId="34" fillId="0" borderId="20" xfId="0" applyFont="1" applyBorder="1" applyAlignment="1">
      <alignment horizontal="left" vertical="center"/>
    </xf>
    <xf numFmtId="0" fontId="36" fillId="0" borderId="35" xfId="0" applyFont="1" applyFill="1" applyBorder="1" applyAlignment="1">
      <alignment horizontal="right" vertical="center"/>
    </xf>
    <xf numFmtId="0" fontId="37" fillId="0" borderId="38" xfId="0" applyFont="1" applyFill="1" applyBorder="1" applyAlignment="1">
      <alignment horizontal="right" vertical="center"/>
    </xf>
    <xf numFmtId="0" fontId="34" fillId="0" borderId="50" xfId="0" applyFont="1" applyBorder="1" applyAlignment="1">
      <alignment horizontal="left" vertical="center"/>
    </xf>
    <xf numFmtId="0" fontId="51" fillId="0" borderId="20" xfId="0" applyFont="1" applyBorder="1" applyAlignment="1">
      <alignment horizontal="left" vertical="center"/>
    </xf>
    <xf numFmtId="0" fontId="35" fillId="0" borderId="35" xfId="0" applyFont="1" applyFill="1" applyBorder="1" applyAlignment="1">
      <alignment vertical="center"/>
    </xf>
    <xf numFmtId="0" fontId="36" fillId="0" borderId="47" xfId="0" applyFont="1" applyFill="1" applyBorder="1" applyAlignment="1">
      <alignment vertical="center"/>
    </xf>
    <xf numFmtId="3" fontId="39" fillId="4" borderId="10" xfId="0" applyNumberFormat="1" applyFont="1" applyFill="1" applyBorder="1" applyAlignment="1">
      <alignment vertical="center"/>
    </xf>
    <xf numFmtId="0" fontId="35" fillId="0" borderId="69" xfId="0" applyFont="1" applyBorder="1" applyAlignment="1">
      <alignment horizontal="right" vertical="center"/>
    </xf>
    <xf numFmtId="0" fontId="36" fillId="0" borderId="73" xfId="0" applyFont="1" applyFill="1" applyBorder="1" applyAlignment="1">
      <alignment horizontal="right" vertical="center"/>
    </xf>
    <xf numFmtId="0" fontId="36" fillId="0" borderId="74" xfId="0" applyFont="1" applyFill="1" applyBorder="1" applyAlignment="1">
      <alignment horizontal="right" vertical="center"/>
    </xf>
    <xf numFmtId="0" fontId="38" fillId="0" borderId="75" xfId="0" applyFont="1" applyBorder="1" applyAlignment="1">
      <alignment horizontal="right" vertical="center"/>
    </xf>
    <xf numFmtId="0" fontId="38" fillId="0" borderId="71" xfId="0" applyFont="1" applyFill="1" applyBorder="1" applyAlignment="1">
      <alignment horizontal="right" vertical="center"/>
    </xf>
    <xf numFmtId="0" fontId="35" fillId="0" borderId="73" xfId="0" applyFont="1" applyBorder="1" applyAlignment="1">
      <alignment horizontal="right" vertical="center"/>
    </xf>
    <xf numFmtId="0" fontId="36" fillId="0" borderId="74" xfId="0" applyFont="1" applyBorder="1" applyAlignment="1">
      <alignment horizontal="right" vertical="center"/>
    </xf>
    <xf numFmtId="0" fontId="38" fillId="0" borderId="71" xfId="0" applyFont="1" applyBorder="1" applyAlignment="1">
      <alignment horizontal="right" vertical="center"/>
    </xf>
    <xf numFmtId="0" fontId="51" fillId="0" borderId="22" xfId="0" applyFont="1" applyBorder="1" applyAlignment="1">
      <alignment horizontal="left" vertical="center"/>
    </xf>
    <xf numFmtId="0" fontId="37" fillId="0" borderId="23" xfId="0" applyFont="1" applyBorder="1" applyAlignment="1">
      <alignment horizontal="right" vertical="center"/>
    </xf>
    <xf numFmtId="0" fontId="37" fillId="0" borderId="20" xfId="0" applyFont="1" applyBorder="1" applyAlignment="1">
      <alignment horizontal="right" vertical="center"/>
    </xf>
    <xf numFmtId="0" fontId="37" fillId="0" borderId="37" xfId="0" applyFont="1" applyBorder="1" applyAlignment="1">
      <alignment horizontal="right" vertical="center"/>
    </xf>
    <xf numFmtId="0" fontId="26" fillId="3" borderId="16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3" fontId="60" fillId="3" borderId="15" xfId="0" applyNumberFormat="1" applyFont="1" applyFill="1" applyBorder="1" applyAlignment="1">
      <alignment horizontal="center" vertical="center"/>
    </xf>
    <xf numFmtId="3" fontId="40" fillId="2" borderId="26" xfId="0" applyNumberFormat="1" applyFont="1" applyFill="1" applyBorder="1" applyAlignment="1">
      <alignment vertical="center"/>
    </xf>
    <xf numFmtId="3" fontId="41" fillId="2" borderId="26" xfId="0" applyNumberFormat="1" applyFont="1" applyFill="1" applyBorder="1" applyAlignment="1">
      <alignment vertical="center"/>
    </xf>
    <xf numFmtId="3" fontId="39" fillId="4" borderId="51" xfId="0" applyNumberFormat="1" applyFont="1" applyFill="1" applyBorder="1" applyAlignment="1">
      <alignment vertical="center"/>
    </xf>
    <xf numFmtId="3" fontId="39" fillId="0" borderId="14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right" vertical="center"/>
    </xf>
    <xf numFmtId="0" fontId="37" fillId="0" borderId="31" xfId="0" applyFont="1" applyBorder="1" applyAlignment="1">
      <alignment horizontal="right" vertical="center"/>
    </xf>
    <xf numFmtId="0" fontId="36" fillId="0" borderId="73" xfId="0" applyFont="1" applyBorder="1" applyAlignment="1">
      <alignment horizontal="right" vertical="center"/>
    </xf>
    <xf numFmtId="0" fontId="37" fillId="0" borderId="75" xfId="0" applyFont="1" applyBorder="1" applyAlignment="1">
      <alignment horizontal="right" vertical="center"/>
    </xf>
    <xf numFmtId="0" fontId="38" fillId="0" borderId="12" xfId="0" applyFont="1" applyBorder="1" applyAlignment="1">
      <alignment horizontal="right" vertical="center"/>
    </xf>
    <xf numFmtId="0" fontId="38" fillId="0" borderId="67" xfId="0" applyFont="1" applyBorder="1" applyAlignment="1">
      <alignment horizontal="right" vertical="center"/>
    </xf>
    <xf numFmtId="3" fontId="40" fillId="2" borderId="10" xfId="0" applyNumberFormat="1" applyFont="1" applyFill="1" applyBorder="1" applyAlignment="1">
      <alignment vertical="center"/>
    </xf>
    <xf numFmtId="3" fontId="41" fillId="2" borderId="10" xfId="0" applyNumberFormat="1" applyFont="1" applyFill="1" applyBorder="1" applyAlignment="1">
      <alignment vertical="center"/>
    </xf>
    <xf numFmtId="0" fontId="37" fillId="4" borderId="50" xfId="0" applyFont="1" applyFill="1" applyBorder="1" applyAlignment="1">
      <alignment horizontal="right" vertical="center"/>
    </xf>
    <xf numFmtId="0" fontId="38" fillId="4" borderId="50" xfId="0" applyFont="1" applyFill="1" applyBorder="1" applyAlignment="1">
      <alignment horizontal="right" vertical="center"/>
    </xf>
    <xf numFmtId="0" fontId="52" fillId="0" borderId="26" xfId="0" applyFont="1" applyBorder="1" applyAlignment="1">
      <alignment horizontal="left" vertical="center"/>
    </xf>
    <xf numFmtId="46" fontId="64" fillId="0" borderId="18" xfId="0" applyNumberFormat="1" applyFont="1" applyBorder="1" applyAlignment="1">
      <alignment horizontal="right" vertical="center"/>
    </xf>
    <xf numFmtId="46" fontId="65" fillId="0" borderId="21" xfId="0" applyNumberFormat="1" applyFont="1" applyBorder="1" applyAlignment="1">
      <alignment horizontal="right" vertical="center"/>
    </xf>
    <xf numFmtId="46" fontId="66" fillId="0" borderId="23" xfId="0" applyNumberFormat="1" applyFont="1" applyBorder="1" applyAlignment="1">
      <alignment horizontal="right" vertical="center"/>
    </xf>
    <xf numFmtId="46" fontId="66" fillId="0" borderId="22" xfId="0" applyNumberFormat="1" applyFont="1" applyBorder="1" applyAlignment="1">
      <alignment horizontal="right" vertical="center"/>
    </xf>
    <xf numFmtId="46" fontId="67" fillId="0" borderId="22" xfId="0" applyNumberFormat="1" applyFont="1" applyBorder="1" applyAlignment="1">
      <alignment horizontal="right" vertical="center"/>
    </xf>
    <xf numFmtId="46" fontId="39" fillId="4" borderId="25" xfId="0" applyNumberFormat="1" applyFont="1" applyFill="1" applyBorder="1" applyAlignment="1">
      <alignment vertical="center"/>
    </xf>
    <xf numFmtId="46" fontId="40" fillId="2" borderId="26" xfId="0" applyNumberFormat="1" applyFont="1" applyFill="1" applyBorder="1" applyAlignment="1">
      <alignment vertical="center"/>
    </xf>
    <xf numFmtId="46" fontId="41" fillId="2" borderId="26" xfId="0" applyNumberFormat="1" applyFont="1" applyFill="1" applyBorder="1" applyAlignment="1">
      <alignment vertical="center"/>
    </xf>
    <xf numFmtId="46" fontId="64" fillId="0" borderId="34" xfId="0" applyNumberFormat="1" applyFont="1" applyBorder="1" applyAlignment="1">
      <alignment horizontal="right" vertical="center"/>
    </xf>
    <xf numFmtId="46" fontId="65" fillId="0" borderId="36" xfId="0" applyNumberFormat="1" applyFont="1" applyBorder="1" applyAlignment="1">
      <alignment horizontal="right" vertical="center"/>
    </xf>
    <xf numFmtId="46" fontId="66" fillId="0" borderId="20" xfId="0" applyNumberFormat="1" applyFont="1" applyBorder="1" applyAlignment="1">
      <alignment horizontal="right" vertical="center"/>
    </xf>
    <xf numFmtId="46" fontId="66" fillId="0" borderId="37" xfId="0" applyNumberFormat="1" applyFont="1" applyBorder="1" applyAlignment="1">
      <alignment horizontal="right" vertical="center"/>
    </xf>
    <xf numFmtId="46" fontId="67" fillId="0" borderId="37" xfId="0" applyNumberFormat="1" applyFont="1" applyBorder="1" applyAlignment="1">
      <alignment horizontal="right" vertical="center"/>
    </xf>
    <xf numFmtId="46" fontId="39" fillId="4" borderId="51" xfId="0" applyNumberFormat="1" applyFont="1" applyFill="1" applyBorder="1" applyAlignment="1">
      <alignment vertical="center"/>
    </xf>
    <xf numFmtId="46" fontId="64" fillId="0" borderId="46" xfId="0" applyNumberFormat="1" applyFont="1" applyBorder="1" applyAlignment="1">
      <alignment horizontal="right" vertical="center"/>
    </xf>
    <xf numFmtId="46" fontId="65" fillId="0" borderId="47" xfId="0" applyNumberFormat="1" applyFont="1" applyBorder="1" applyAlignment="1">
      <alignment horizontal="right" vertical="center"/>
    </xf>
    <xf numFmtId="46" fontId="66" fillId="0" borderId="50" xfId="0" applyNumberFormat="1" applyFont="1" applyBorder="1" applyAlignment="1">
      <alignment horizontal="right" vertical="center"/>
    </xf>
    <xf numFmtId="46" fontId="66" fillId="0" borderId="48" xfId="0" applyNumberFormat="1" applyFont="1" applyBorder="1" applyAlignment="1">
      <alignment horizontal="right" vertical="center"/>
    </xf>
    <xf numFmtId="46" fontId="67" fillId="0" borderId="48" xfId="0" applyNumberFormat="1" applyFont="1" applyBorder="1" applyAlignment="1">
      <alignment horizontal="right" vertical="center"/>
    </xf>
    <xf numFmtId="46" fontId="39" fillId="4" borderId="39" xfId="0" applyNumberFormat="1" applyFont="1" applyFill="1" applyBorder="1" applyAlignment="1">
      <alignment vertical="center"/>
    </xf>
    <xf numFmtId="46" fontId="40" fillId="2" borderId="3" xfId="0" applyNumberFormat="1" applyFont="1" applyFill="1" applyBorder="1" applyAlignment="1">
      <alignment vertical="center"/>
    </xf>
    <xf numFmtId="46" fontId="41" fillId="2" borderId="3" xfId="0" applyNumberFormat="1" applyFont="1" applyFill="1" applyBorder="1" applyAlignment="1">
      <alignment vertical="center"/>
    </xf>
    <xf numFmtId="0" fontId="52" fillId="0" borderId="13" xfId="0" applyFont="1" applyBorder="1" applyAlignment="1">
      <alignment horizontal="left" vertical="center"/>
    </xf>
    <xf numFmtId="0" fontId="52" fillId="0" borderId="6" xfId="0" applyFont="1" applyBorder="1" applyAlignment="1">
      <alignment horizontal="left" vertical="center"/>
    </xf>
    <xf numFmtId="46" fontId="64" fillId="0" borderId="73" xfId="0" applyNumberFormat="1" applyFont="1" applyBorder="1" applyAlignment="1">
      <alignment horizontal="right" vertical="center"/>
    </xf>
    <xf numFmtId="46" fontId="65" fillId="0" borderId="73" xfId="0" applyNumberFormat="1" applyFont="1" applyBorder="1" applyAlignment="1">
      <alignment horizontal="right" vertical="center"/>
    </xf>
    <xf numFmtId="46" fontId="66" fillId="0" borderId="5" xfId="0" applyNumberFormat="1" applyFont="1" applyBorder="1" applyAlignment="1">
      <alignment horizontal="right" vertical="center"/>
    </xf>
    <xf numFmtId="46" fontId="64" fillId="0" borderId="69" xfId="0" applyNumberFormat="1" applyFont="1" applyBorder="1" applyAlignment="1">
      <alignment horizontal="right" vertical="center"/>
    </xf>
    <xf numFmtId="46" fontId="66" fillId="0" borderId="6" xfId="0" applyNumberFormat="1" applyFont="1" applyBorder="1" applyAlignment="1">
      <alignment horizontal="right" vertical="center"/>
    </xf>
    <xf numFmtId="46" fontId="67" fillId="0" borderId="6" xfId="0" applyNumberFormat="1" applyFont="1" applyBorder="1" applyAlignment="1">
      <alignment horizontal="right" vertical="center"/>
    </xf>
    <xf numFmtId="46" fontId="39" fillId="4" borderId="15" xfId="0" applyNumberFormat="1" applyFont="1" applyFill="1" applyBorder="1" applyAlignment="1">
      <alignment vertical="center"/>
    </xf>
    <xf numFmtId="46" fontId="64" fillId="4" borderId="73" xfId="0" applyNumberFormat="1" applyFont="1" applyFill="1" applyBorder="1" applyAlignment="1">
      <alignment horizontal="right" vertical="center"/>
    </xf>
    <xf numFmtId="46" fontId="65" fillId="4" borderId="73" xfId="0" applyNumberFormat="1" applyFont="1" applyFill="1" applyBorder="1" applyAlignment="1">
      <alignment horizontal="right" vertical="center"/>
    </xf>
    <xf numFmtId="46" fontId="64" fillId="4" borderId="69" xfId="0" applyNumberFormat="1" applyFont="1" applyFill="1" applyBorder="1" applyAlignment="1">
      <alignment horizontal="right" vertical="center"/>
    </xf>
    <xf numFmtId="46" fontId="67" fillId="4" borderId="5" xfId="0" applyNumberFormat="1" applyFont="1" applyFill="1" applyBorder="1" applyAlignment="1">
      <alignment horizontal="right" vertical="center"/>
    </xf>
    <xf numFmtId="46" fontId="67" fillId="4" borderId="6" xfId="0" applyNumberFormat="1" applyFont="1" applyFill="1" applyBorder="1" applyAlignment="1">
      <alignment horizontal="right" vertical="center"/>
    </xf>
    <xf numFmtId="46" fontId="39" fillId="4" borderId="14" xfId="0" applyNumberFormat="1" applyFont="1" applyFill="1" applyBorder="1" applyAlignment="1">
      <alignment vertical="center"/>
    </xf>
    <xf numFmtId="46" fontId="40" fillId="0" borderId="10" xfId="0" applyNumberFormat="1" applyFont="1" applyBorder="1" applyAlignment="1">
      <alignment vertical="center"/>
    </xf>
    <xf numFmtId="46" fontId="68" fillId="0" borderId="10" xfId="0" applyNumberFormat="1" applyFont="1" applyBorder="1" applyAlignment="1">
      <alignment vertical="center"/>
    </xf>
    <xf numFmtId="1" fontId="35" fillId="0" borderId="73" xfId="0" applyNumberFormat="1" applyFont="1" applyBorder="1" applyAlignment="1">
      <alignment horizontal="right" vertical="center"/>
    </xf>
    <xf numFmtId="1" fontId="36" fillId="0" borderId="73" xfId="0" applyNumberFormat="1" applyFont="1" applyBorder="1" applyAlignment="1">
      <alignment horizontal="right" vertical="center"/>
    </xf>
    <xf numFmtId="1" fontId="37" fillId="0" borderId="5" xfId="0" applyNumberFormat="1" applyFont="1" applyBorder="1" applyAlignment="1">
      <alignment horizontal="right" vertical="center"/>
    </xf>
    <xf numFmtId="1" fontId="35" fillId="0" borderId="69" xfId="0" applyNumberFormat="1" applyFont="1" applyBorder="1" applyAlignment="1">
      <alignment horizontal="right" vertical="center"/>
    </xf>
    <xf numFmtId="1" fontId="36" fillId="0" borderId="74" xfId="0" applyNumberFormat="1" applyFont="1" applyBorder="1" applyAlignment="1">
      <alignment horizontal="right" vertical="center"/>
    </xf>
    <xf numFmtId="1" fontId="38" fillId="0" borderId="71" xfId="0" applyNumberFormat="1" applyFont="1" applyBorder="1" applyAlignment="1">
      <alignment horizontal="right" vertical="center"/>
    </xf>
    <xf numFmtId="1" fontId="35" fillId="0" borderId="24" xfId="0" applyNumberFormat="1" applyFont="1" applyBorder="1" applyAlignment="1">
      <alignment horizontal="right" vertical="center"/>
    </xf>
    <xf numFmtId="1" fontId="36" fillId="0" borderId="72" xfId="0" applyNumberFormat="1" applyFont="1" applyBorder="1" applyAlignment="1">
      <alignment horizontal="right" vertical="center"/>
    </xf>
    <xf numFmtId="1" fontId="37" fillId="0" borderId="23" xfId="0" applyNumberFormat="1" applyFont="1" applyBorder="1" applyAlignment="1">
      <alignment horizontal="right" vertical="center"/>
    </xf>
    <xf numFmtId="1" fontId="50" fillId="0" borderId="28" xfId="0" applyNumberFormat="1" applyFont="1" applyBorder="1" applyAlignment="1">
      <alignment horizontal="right" vertical="center"/>
    </xf>
    <xf numFmtId="1" fontId="36" fillId="0" borderId="30" xfId="0" applyNumberFormat="1" applyFont="1" applyBorder="1" applyAlignment="1">
      <alignment horizontal="right" vertical="center"/>
    </xf>
    <xf numFmtId="1" fontId="38" fillId="0" borderId="31" xfId="0" applyNumberFormat="1" applyFont="1" applyBorder="1" applyAlignment="1">
      <alignment horizontal="right" vertical="center"/>
    </xf>
    <xf numFmtId="1" fontId="35" fillId="0" borderId="35" xfId="0" applyNumberFormat="1" applyFont="1" applyBorder="1" applyAlignment="1">
      <alignment horizontal="right" vertical="center"/>
    </xf>
    <xf numFmtId="1" fontId="36" fillId="0" borderId="29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50" fillId="0" borderId="34" xfId="0" applyNumberFormat="1" applyFont="1" applyBorder="1" applyAlignment="1">
      <alignment horizontal="right" vertical="center"/>
    </xf>
    <xf numFmtId="1" fontId="36" fillId="0" borderId="36" xfId="0" applyNumberFormat="1" applyFont="1" applyBorder="1" applyAlignment="1">
      <alignment horizontal="right" vertical="center"/>
    </xf>
    <xf numFmtId="1" fontId="38" fillId="0" borderId="37" xfId="0" applyNumberFormat="1" applyFont="1" applyBorder="1" applyAlignment="1">
      <alignment horizontal="right" vertical="center"/>
    </xf>
    <xf numFmtId="1" fontId="35" fillId="0" borderId="44" xfId="0" applyNumberFormat="1" applyFont="1" applyBorder="1" applyAlignment="1">
      <alignment horizontal="right" vertical="center"/>
    </xf>
    <xf numFmtId="1" fontId="36" fillId="0" borderId="45" xfId="0" applyNumberFormat="1" applyFont="1" applyBorder="1" applyAlignment="1">
      <alignment horizontal="right" vertical="center"/>
    </xf>
    <xf numFmtId="1" fontId="45" fillId="0" borderId="55" xfId="0" applyNumberFormat="1" applyFont="1" applyBorder="1" applyAlignment="1">
      <alignment horizontal="right" vertical="center"/>
    </xf>
    <xf numFmtId="1" fontId="50" fillId="0" borderId="43" xfId="0" applyNumberFormat="1" applyFont="1" applyBorder="1" applyAlignment="1">
      <alignment horizontal="right" vertical="center"/>
    </xf>
    <xf numFmtId="1" fontId="36" fillId="0" borderId="63" xfId="0" applyNumberFormat="1" applyFont="1" applyBorder="1" applyAlignment="1">
      <alignment horizontal="right" vertical="center"/>
    </xf>
    <xf numFmtId="1" fontId="38" fillId="0" borderId="41" xfId="0" applyNumberFormat="1" applyFont="1" applyBorder="1" applyAlignment="1">
      <alignment horizontal="right" vertical="center"/>
    </xf>
    <xf numFmtId="1" fontId="35" fillId="0" borderId="65" xfId="0" applyNumberFormat="1" applyFont="1" applyBorder="1" applyAlignment="1">
      <alignment horizontal="right" vertical="center"/>
    </xf>
    <xf numFmtId="1" fontId="36" fillId="0" borderId="9" xfId="0" applyNumberFormat="1" applyFont="1" applyBorder="1" applyAlignment="1">
      <alignment horizontal="right" vertical="center"/>
    </xf>
    <xf numFmtId="1" fontId="37" fillId="0" borderId="67" xfId="0" applyNumberFormat="1" applyFont="1" applyBorder="1" applyAlignment="1">
      <alignment horizontal="right" vertical="center"/>
    </xf>
    <xf numFmtId="1" fontId="35" fillId="0" borderId="64" xfId="0" applyNumberFormat="1" applyFont="1" applyBorder="1" applyAlignment="1">
      <alignment horizontal="right" vertical="center"/>
    </xf>
    <xf numFmtId="1" fontId="36" fillId="0" borderId="66" xfId="0" applyNumberFormat="1" applyFont="1" applyBorder="1" applyAlignment="1">
      <alignment horizontal="right" vertical="center"/>
    </xf>
    <xf numFmtId="1" fontId="38" fillId="0" borderId="12" xfId="0" applyNumberFormat="1" applyFont="1" applyBorder="1" applyAlignment="1">
      <alignment horizontal="right" vertical="center"/>
    </xf>
    <xf numFmtId="1" fontId="35" fillId="0" borderId="19" xfId="0" applyNumberFormat="1" applyFont="1" applyBorder="1" applyAlignment="1">
      <alignment horizontal="right" vertical="center"/>
    </xf>
    <xf numFmtId="1" fontId="36" fillId="0" borderId="19" xfId="0" applyNumberFormat="1" applyFont="1" applyBorder="1" applyAlignment="1">
      <alignment horizontal="right" vertical="center"/>
    </xf>
    <xf numFmtId="1" fontId="38" fillId="0" borderId="23" xfId="0" applyNumberFormat="1" applyFont="1" applyBorder="1" applyAlignment="1">
      <alignment horizontal="right" vertical="center"/>
    </xf>
    <xf numFmtId="1" fontId="35" fillId="0" borderId="18" xfId="0" applyNumberFormat="1" applyFont="1" applyBorder="1" applyAlignment="1">
      <alignment horizontal="right" vertical="center"/>
    </xf>
    <xf numFmtId="1" fontId="36" fillId="0" borderId="21" xfId="0" applyNumberFormat="1" applyFont="1" applyBorder="1" applyAlignment="1">
      <alignment horizontal="right" vertical="center"/>
    </xf>
    <xf numFmtId="1" fontId="38" fillId="0" borderId="22" xfId="0" applyNumberFormat="1" applyFont="1" applyBorder="1" applyAlignment="1">
      <alignment horizontal="right" vertical="center"/>
    </xf>
    <xf numFmtId="164" fontId="39" fillId="0" borderId="26" xfId="0" applyNumberFormat="1" applyFont="1" applyBorder="1" applyAlignment="1">
      <alignment vertical="center"/>
    </xf>
    <xf numFmtId="0" fontId="40" fillId="0" borderId="26" xfId="0" applyFont="1" applyBorder="1" applyAlignment="1">
      <alignment vertical="center"/>
    </xf>
    <xf numFmtId="164" fontId="40" fillId="0" borderId="26" xfId="0" applyNumberFormat="1" applyFont="1" applyBorder="1" applyAlignment="1">
      <alignment vertical="center"/>
    </xf>
    <xf numFmtId="0" fontId="41" fillId="0" borderId="26" xfId="0" applyFont="1" applyBorder="1" applyAlignment="1">
      <alignment vertical="center"/>
    </xf>
    <xf numFmtId="164" fontId="41" fillId="0" borderId="26" xfId="0" applyNumberFormat="1" applyFont="1" applyBorder="1" applyAlignment="1">
      <alignment vertical="center"/>
    </xf>
    <xf numFmtId="1" fontId="36" fillId="0" borderId="24" xfId="0" applyNumberFormat="1" applyFont="1" applyBorder="1" applyAlignment="1">
      <alignment horizontal="right" vertical="center"/>
    </xf>
    <xf numFmtId="1" fontId="35" fillId="0" borderId="28" xfId="0" applyNumberFormat="1" applyFont="1" applyBorder="1" applyAlignment="1">
      <alignment horizontal="right" vertical="center"/>
    </xf>
    <xf numFmtId="1" fontId="35" fillId="10" borderId="24" xfId="0" applyNumberFormat="1" applyFont="1" applyFill="1" applyBorder="1" applyAlignment="1">
      <alignment horizontal="right" vertical="center"/>
    </xf>
    <xf numFmtId="1" fontId="36" fillId="10" borderId="24" xfId="0" applyNumberFormat="1" applyFont="1" applyFill="1" applyBorder="1" applyAlignment="1">
      <alignment horizontal="right" vertical="center"/>
    </xf>
    <xf numFmtId="1" fontId="37" fillId="10" borderId="72" xfId="0" applyNumberFormat="1" applyFont="1" applyFill="1" applyBorder="1" applyAlignment="1">
      <alignment horizontal="right" vertical="center"/>
    </xf>
    <xf numFmtId="1" fontId="35" fillId="10" borderId="28" xfId="0" applyNumberFormat="1" applyFont="1" applyFill="1" applyBorder="1" applyAlignment="1">
      <alignment horizontal="right" vertical="center"/>
    </xf>
    <xf numFmtId="1" fontId="36" fillId="10" borderId="30" xfId="0" applyNumberFormat="1" applyFont="1" applyFill="1" applyBorder="1" applyAlignment="1">
      <alignment horizontal="right" vertical="center"/>
    </xf>
    <xf numFmtId="1" fontId="38" fillId="10" borderId="31" xfId="0" applyNumberFormat="1" applyFont="1" applyFill="1" applyBorder="1" applyAlignment="1">
      <alignment horizontal="right" vertical="center"/>
    </xf>
    <xf numFmtId="0" fontId="35" fillId="10" borderId="28" xfId="0" applyFont="1" applyFill="1" applyBorder="1" applyAlignment="1">
      <alignment vertical="center"/>
    </xf>
    <xf numFmtId="0" fontId="36" fillId="10" borderId="30" xfId="0" applyFont="1" applyFill="1" applyBorder="1" applyAlignment="1">
      <alignment vertical="center"/>
    </xf>
    <xf numFmtId="0" fontId="38" fillId="10" borderId="31" xfId="0" applyFont="1" applyFill="1" applyBorder="1" applyAlignment="1">
      <alignment vertical="center"/>
    </xf>
    <xf numFmtId="0" fontId="38" fillId="10" borderId="32" xfId="0" applyFont="1" applyFill="1" applyBorder="1" applyAlignment="1">
      <alignment vertical="center"/>
    </xf>
    <xf numFmtId="1" fontId="35" fillId="10" borderId="35" xfId="0" applyNumberFormat="1" applyFont="1" applyFill="1" applyBorder="1" applyAlignment="1">
      <alignment horizontal="right" vertical="center"/>
    </xf>
    <xf numFmtId="1" fontId="36" fillId="0" borderId="35" xfId="0" applyNumberFormat="1" applyFont="1" applyBorder="1" applyAlignment="1">
      <alignment horizontal="right" vertical="center"/>
    </xf>
    <xf numFmtId="1" fontId="37" fillId="0" borderId="29" xfId="0" applyNumberFormat="1" applyFont="1" applyBorder="1" applyAlignment="1">
      <alignment horizontal="right" vertical="center"/>
    </xf>
    <xf numFmtId="1" fontId="35" fillId="10" borderId="34" xfId="0" applyNumberFormat="1" applyFont="1" applyFill="1" applyBorder="1" applyAlignment="1">
      <alignment horizontal="right" vertical="center"/>
    </xf>
    <xf numFmtId="1" fontId="36" fillId="10" borderId="36" xfId="0" applyNumberFormat="1" applyFont="1" applyFill="1" applyBorder="1" applyAlignment="1">
      <alignment horizontal="right" vertical="center"/>
    </xf>
    <xf numFmtId="1" fontId="38" fillId="10" borderId="37" xfId="0" applyNumberFormat="1" applyFont="1" applyFill="1" applyBorder="1" applyAlignment="1">
      <alignment horizontal="right" vertical="center"/>
    </xf>
    <xf numFmtId="0" fontId="35" fillId="10" borderId="34" xfId="0" applyFont="1" applyFill="1" applyBorder="1" applyAlignment="1">
      <alignment vertical="center"/>
    </xf>
    <xf numFmtId="0" fontId="36" fillId="10" borderId="36" xfId="0" applyFont="1" applyFill="1" applyBorder="1" applyAlignment="1">
      <alignment vertical="center"/>
    </xf>
    <xf numFmtId="0" fontId="38" fillId="10" borderId="37" xfId="0" applyFont="1" applyFill="1" applyBorder="1" applyAlignment="1">
      <alignment vertical="center"/>
    </xf>
    <xf numFmtId="0" fontId="38" fillId="10" borderId="20" xfId="0" applyFont="1" applyFill="1" applyBorder="1" applyAlignment="1">
      <alignment vertical="center"/>
    </xf>
    <xf numFmtId="1" fontId="36" fillId="10" borderId="35" xfId="0" applyNumberFormat="1" applyFont="1" applyFill="1" applyBorder="1" applyAlignment="1">
      <alignment horizontal="right" vertical="center"/>
    </xf>
    <xf numFmtId="1" fontId="37" fillId="10" borderId="29" xfId="0" applyNumberFormat="1" applyFont="1" applyFill="1" applyBorder="1" applyAlignment="1">
      <alignment horizontal="right" vertical="center"/>
    </xf>
    <xf numFmtId="1" fontId="35" fillId="10" borderId="44" xfId="0" applyNumberFormat="1" applyFont="1" applyFill="1" applyBorder="1" applyAlignment="1">
      <alignment horizontal="right" vertical="center"/>
    </xf>
    <xf numFmtId="1" fontId="36" fillId="10" borderId="44" xfId="0" applyNumberFormat="1" applyFont="1" applyFill="1" applyBorder="1" applyAlignment="1">
      <alignment horizontal="right" vertical="center"/>
    </xf>
    <xf numFmtId="1" fontId="37" fillId="10" borderId="45" xfId="0" applyNumberFormat="1" applyFont="1" applyFill="1" applyBorder="1" applyAlignment="1">
      <alignment horizontal="right" vertical="center"/>
    </xf>
    <xf numFmtId="1" fontId="35" fillId="10" borderId="43" xfId="0" applyNumberFormat="1" applyFont="1" applyFill="1" applyBorder="1" applyAlignment="1">
      <alignment horizontal="right" vertical="center"/>
    </xf>
    <xf numFmtId="1" fontId="36" fillId="10" borderId="63" xfId="0" applyNumberFormat="1" applyFont="1" applyFill="1" applyBorder="1" applyAlignment="1">
      <alignment horizontal="right" vertical="center"/>
    </xf>
    <xf numFmtId="1" fontId="38" fillId="10" borderId="41" xfId="0" applyNumberFormat="1" applyFont="1" applyFill="1" applyBorder="1" applyAlignment="1">
      <alignment horizontal="right" vertical="center"/>
    </xf>
    <xf numFmtId="0" fontId="35" fillId="10" borderId="43" xfId="0" applyFont="1" applyFill="1" applyBorder="1" applyAlignment="1">
      <alignment vertical="center"/>
    </xf>
    <xf numFmtId="0" fontId="36" fillId="10" borderId="63" xfId="0" applyFont="1" applyFill="1" applyBorder="1" applyAlignment="1">
      <alignment vertical="center"/>
    </xf>
    <xf numFmtId="0" fontId="38" fillId="10" borderId="41" xfId="0" applyFont="1" applyFill="1" applyBorder="1" applyAlignment="1">
      <alignment vertical="center"/>
    </xf>
    <xf numFmtId="0" fontId="38" fillId="10" borderId="55" xfId="0" applyFont="1" applyFill="1" applyBorder="1" applyAlignment="1">
      <alignment vertical="center"/>
    </xf>
    <xf numFmtId="1" fontId="35" fillId="10" borderId="49" xfId="0" applyNumberFormat="1" applyFont="1" applyFill="1" applyBorder="1" applyAlignment="1">
      <alignment horizontal="right" vertical="center"/>
    </xf>
    <xf numFmtId="1" fontId="36" fillId="10" borderId="49" xfId="0" applyNumberFormat="1" applyFont="1" applyFill="1" applyBorder="1" applyAlignment="1">
      <alignment horizontal="right" vertical="center"/>
    </xf>
    <xf numFmtId="1" fontId="37" fillId="10" borderId="78" xfId="0" applyNumberFormat="1" applyFont="1" applyFill="1" applyBorder="1" applyAlignment="1">
      <alignment horizontal="right" vertical="center"/>
    </xf>
    <xf numFmtId="1" fontId="35" fillId="10" borderId="46" xfId="0" applyNumberFormat="1" applyFont="1" applyFill="1" applyBorder="1" applyAlignment="1">
      <alignment horizontal="right" vertical="center"/>
    </xf>
    <xf numFmtId="1" fontId="36" fillId="10" borderId="47" xfId="0" applyNumberFormat="1" applyFont="1" applyFill="1" applyBorder="1" applyAlignment="1">
      <alignment horizontal="right" vertical="center"/>
    </xf>
    <xf numFmtId="1" fontId="38" fillId="10" borderId="48" xfId="0" applyNumberFormat="1" applyFont="1" applyFill="1" applyBorder="1" applyAlignment="1">
      <alignment horizontal="right" vertical="center"/>
    </xf>
    <xf numFmtId="0" fontId="36" fillId="10" borderId="47" xfId="0" applyFont="1" applyFill="1" applyBorder="1" applyAlignment="1">
      <alignment vertical="center"/>
    </xf>
    <xf numFmtId="0" fontId="38" fillId="10" borderId="48" xfId="0" applyFont="1" applyFill="1" applyBorder="1" applyAlignment="1">
      <alignment vertical="center"/>
    </xf>
    <xf numFmtId="0" fontId="38" fillId="10" borderId="50" xfId="0" applyFont="1" applyFill="1" applyBorder="1" applyAlignment="1">
      <alignment vertical="center"/>
    </xf>
    <xf numFmtId="0" fontId="26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39" fillId="4" borderId="25" xfId="0" applyFont="1" applyFill="1" applyBorder="1" applyAlignment="1">
      <alignment vertical="center"/>
    </xf>
    <xf numFmtId="0" fontId="70" fillId="0" borderId="0" xfId="0" applyFont="1" applyAlignment="1">
      <alignment vertical="center"/>
    </xf>
    <xf numFmtId="0" fontId="39" fillId="4" borderId="11" xfId="0" applyFont="1" applyFill="1" applyBorder="1" applyAlignment="1">
      <alignment vertical="center"/>
    </xf>
    <xf numFmtId="0" fontId="26" fillId="3" borderId="15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52" fillId="0" borderId="25" xfId="0" applyFont="1" applyBorder="1" applyAlignment="1">
      <alignment vertical="center"/>
    </xf>
    <xf numFmtId="0" fontId="37" fillId="0" borderId="22" xfId="0" applyFont="1" applyFill="1" applyBorder="1" applyAlignment="1">
      <alignment horizontal="right" vertical="center"/>
    </xf>
    <xf numFmtId="164" fontId="39" fillId="2" borderId="77" xfId="0" applyNumberFormat="1" applyFont="1" applyFill="1" applyBorder="1" applyAlignment="1">
      <alignment vertical="center"/>
    </xf>
    <xf numFmtId="0" fontId="40" fillId="2" borderId="25" xfId="0" applyFont="1" applyFill="1" applyBorder="1" applyAlignment="1">
      <alignment vertical="center"/>
    </xf>
    <xf numFmtId="164" fontId="40" fillId="2" borderId="77" xfId="0" applyNumberFormat="1" applyFont="1" applyFill="1" applyBorder="1" applyAlignment="1">
      <alignment vertical="center"/>
    </xf>
    <xf numFmtId="0" fontId="41" fillId="2" borderId="25" xfId="0" applyFont="1" applyFill="1" applyBorder="1" applyAlignment="1">
      <alignment vertical="center"/>
    </xf>
    <xf numFmtId="0" fontId="52" fillId="0" borderId="51" xfId="0" applyFont="1" applyBorder="1" applyAlignment="1">
      <alignment horizontal="left" vertical="center"/>
    </xf>
    <xf numFmtId="0" fontId="37" fillId="0" borderId="37" xfId="0" applyFont="1" applyFill="1" applyBorder="1" applyAlignment="1">
      <alignment horizontal="right" vertical="center"/>
    </xf>
    <xf numFmtId="0" fontId="39" fillId="4" borderId="51" xfId="0" applyFont="1" applyFill="1" applyBorder="1" applyAlignment="1">
      <alignment vertical="center"/>
    </xf>
    <xf numFmtId="164" fontId="39" fillId="2" borderId="29" xfId="0" applyNumberFormat="1" applyFont="1" applyFill="1" applyBorder="1" applyAlignment="1">
      <alignment vertical="center"/>
    </xf>
    <xf numFmtId="0" fontId="40" fillId="2" borderId="51" xfId="0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0" fontId="41" fillId="2" borderId="51" xfId="0" applyFont="1" applyFill="1" applyBorder="1" applyAlignment="1">
      <alignment vertical="center"/>
    </xf>
    <xf numFmtId="164" fontId="41" fillId="2" borderId="38" xfId="0" applyNumberFormat="1" applyFont="1" applyFill="1" applyBorder="1" applyAlignment="1">
      <alignment vertical="center"/>
    </xf>
    <xf numFmtId="0" fontId="52" fillId="0" borderId="39" xfId="0" applyFont="1" applyBorder="1" applyAlignment="1">
      <alignment horizontal="left" vertical="center"/>
    </xf>
    <xf numFmtId="0" fontId="37" fillId="0" borderId="48" xfId="0" applyFont="1" applyFill="1" applyBorder="1" applyAlignment="1">
      <alignment horizontal="right" vertical="center"/>
    </xf>
    <xf numFmtId="0" fontId="39" fillId="4" borderId="39" xfId="0" applyFont="1" applyFill="1" applyBorder="1" applyAlignment="1">
      <alignment vertical="center"/>
    </xf>
    <xf numFmtId="164" fontId="39" fillId="2" borderId="78" xfId="0" applyNumberFormat="1" applyFont="1" applyFill="1" applyBorder="1" applyAlignment="1">
      <alignment vertical="center"/>
    </xf>
    <xf numFmtId="0" fontId="40" fillId="2" borderId="39" xfId="0" applyFont="1" applyFill="1" applyBorder="1" applyAlignment="1">
      <alignment vertical="center"/>
    </xf>
    <xf numFmtId="164" fontId="40" fillId="2" borderId="78" xfId="0" applyNumberFormat="1" applyFont="1" applyFill="1" applyBorder="1" applyAlignment="1">
      <alignment vertical="center"/>
    </xf>
    <xf numFmtId="0" fontId="41" fillId="2" borderId="39" xfId="0" applyFont="1" applyFill="1" applyBorder="1" applyAlignment="1">
      <alignment vertical="center"/>
    </xf>
    <xf numFmtId="0" fontId="52" fillId="0" borderId="15" xfId="0" applyFont="1" applyBorder="1" applyAlignment="1">
      <alignment vertical="center"/>
    </xf>
    <xf numFmtId="0" fontId="36" fillId="0" borderId="56" xfId="0" applyFont="1" applyFill="1" applyBorder="1" applyAlignment="1">
      <alignment horizontal="right" vertical="center"/>
    </xf>
    <xf numFmtId="0" fontId="37" fillId="0" borderId="7" xfId="0" applyFont="1" applyFill="1" applyBorder="1" applyAlignment="1">
      <alignment horizontal="right" vertical="center"/>
    </xf>
    <xf numFmtId="0" fontId="35" fillId="0" borderId="54" xfId="0" applyFont="1" applyFill="1" applyBorder="1" applyAlignment="1">
      <alignment horizontal="right" vertical="center"/>
    </xf>
    <xf numFmtId="0" fontId="36" fillId="0" borderId="57" xfId="0" applyFont="1" applyFill="1" applyBorder="1" applyAlignment="1">
      <alignment horizontal="right" vertical="center"/>
    </xf>
    <xf numFmtId="0" fontId="39" fillId="4" borderId="15" xfId="0" applyFont="1" applyFill="1" applyBorder="1" applyAlignment="1">
      <alignment vertical="center"/>
    </xf>
    <xf numFmtId="164" fontId="39" fillId="2" borderId="0" xfId="0" applyNumberFormat="1" applyFont="1" applyFill="1" applyAlignment="1">
      <alignment vertical="center"/>
    </xf>
    <xf numFmtId="0" fontId="40" fillId="2" borderId="15" xfId="0" applyFont="1" applyFill="1" applyBorder="1" applyAlignment="1">
      <alignment vertical="center"/>
    </xf>
    <xf numFmtId="164" fontId="40" fillId="2" borderId="0" xfId="0" applyNumberFormat="1" applyFont="1" applyFill="1" applyAlignment="1">
      <alignment vertical="center"/>
    </xf>
    <xf numFmtId="0" fontId="41" fillId="2" borderId="15" xfId="0" applyFont="1" applyFill="1" applyBorder="1" applyAlignment="1">
      <alignment vertical="center"/>
    </xf>
    <xf numFmtId="164" fontId="41" fillId="2" borderId="7" xfId="0" applyNumberFormat="1" applyFont="1" applyFill="1" applyBorder="1" applyAlignment="1">
      <alignment vertical="center"/>
    </xf>
    <xf numFmtId="164" fontId="39" fillId="0" borderId="77" xfId="0" applyNumberFormat="1" applyFont="1" applyBorder="1" applyAlignment="1">
      <alignment vertical="center"/>
    </xf>
    <xf numFmtId="0" fontId="40" fillId="0" borderId="25" xfId="0" applyFont="1" applyBorder="1" applyAlignment="1">
      <alignment vertical="center"/>
    </xf>
    <xf numFmtId="164" fontId="40" fillId="0" borderId="77" xfId="0" applyNumberFormat="1" applyFont="1" applyBorder="1" applyAlignment="1">
      <alignment vertical="center"/>
    </xf>
    <xf numFmtId="0" fontId="41" fillId="0" borderId="25" xfId="0" applyFont="1" applyBorder="1" applyAlignment="1">
      <alignment vertical="center"/>
    </xf>
    <xf numFmtId="164" fontId="39" fillId="0" borderId="29" xfId="0" applyNumberFormat="1" applyFont="1" applyBorder="1" applyAlignment="1">
      <alignment vertical="center"/>
    </xf>
    <xf numFmtId="0" fontId="40" fillId="0" borderId="51" xfId="0" applyFont="1" applyBorder="1" applyAlignment="1">
      <alignment vertical="center"/>
    </xf>
    <xf numFmtId="164" fontId="40" fillId="0" borderId="29" xfId="0" applyNumberFormat="1" applyFont="1" applyBorder="1" applyAlignment="1">
      <alignment vertical="center"/>
    </xf>
    <xf numFmtId="0" fontId="41" fillId="0" borderId="51" xfId="0" applyFont="1" applyBorder="1" applyAlignment="1">
      <alignment vertical="center"/>
    </xf>
    <xf numFmtId="164" fontId="41" fillId="0" borderId="38" xfId="0" applyNumberFormat="1" applyFont="1" applyBorder="1" applyAlignment="1">
      <alignment vertical="center"/>
    </xf>
    <xf numFmtId="164" fontId="39" fillId="0" borderId="78" xfId="0" applyNumberFormat="1" applyFont="1" applyBorder="1" applyAlignment="1">
      <alignment vertical="center"/>
    </xf>
    <xf numFmtId="0" fontId="40" fillId="0" borderId="39" xfId="0" applyFont="1" applyBorder="1" applyAlignment="1">
      <alignment vertical="center"/>
    </xf>
    <xf numFmtId="164" fontId="40" fillId="0" borderId="78" xfId="0" applyNumberFormat="1" applyFont="1" applyBorder="1" applyAlignment="1">
      <alignment vertical="center"/>
    </xf>
    <xf numFmtId="0" fontId="41" fillId="0" borderId="39" xfId="0" applyFont="1" applyBorder="1" applyAlignment="1">
      <alignment vertical="center"/>
    </xf>
    <xf numFmtId="164" fontId="41" fillId="0" borderId="40" xfId="0" applyNumberFormat="1" applyFont="1" applyBorder="1" applyAlignment="1">
      <alignment vertical="center"/>
    </xf>
    <xf numFmtId="0" fontId="39" fillId="4" borderId="14" xfId="0" applyFont="1" applyFill="1" applyBorder="1" applyAlignment="1">
      <alignment vertical="center"/>
    </xf>
    <xf numFmtId="0" fontId="70" fillId="0" borderId="0" xfId="0" applyFont="1" applyAlignment="1">
      <alignment horizontal="right" vertical="center"/>
    </xf>
    <xf numFmtId="0" fontId="73" fillId="0" borderId="0" xfId="0" applyFont="1" applyAlignment="1">
      <alignment horizontal="right" vertical="center"/>
    </xf>
    <xf numFmtId="0" fontId="74" fillId="0" borderId="0" xfId="0" applyFont="1" applyAlignment="1">
      <alignment horizontal="right" vertical="center"/>
    </xf>
    <xf numFmtId="0" fontId="75" fillId="0" borderId="0" xfId="0" applyFont="1" applyAlignment="1">
      <alignment horizontal="right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70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164" fontId="75" fillId="0" borderId="0" xfId="0" applyNumberFormat="1" applyFont="1" applyAlignment="1">
      <alignment horizontal="center" vertical="center"/>
    </xf>
    <xf numFmtId="164" fontId="73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164" fontId="74" fillId="0" borderId="0" xfId="0" applyNumberFormat="1" applyFont="1" applyAlignment="1">
      <alignment horizontal="center" vertical="center"/>
    </xf>
    <xf numFmtId="0" fontId="81" fillId="0" borderId="0" xfId="0" applyFont="1" applyAlignment="1">
      <alignment vertical="center"/>
    </xf>
    <xf numFmtId="0" fontId="82" fillId="0" borderId="0" xfId="0" applyFont="1"/>
    <xf numFmtId="0" fontId="83" fillId="0" borderId="0" xfId="0" applyFont="1" applyAlignment="1">
      <alignment horizontal="right" vertical="center"/>
    </xf>
    <xf numFmtId="0" fontId="84" fillId="0" borderId="0" xfId="0" applyFont="1" applyAlignment="1">
      <alignment horizontal="right" vertical="center"/>
    </xf>
    <xf numFmtId="0" fontId="8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6" fillId="0" borderId="19" xfId="0" applyFont="1" applyFill="1" applyBorder="1" applyAlignment="1">
      <alignment horizontal="right" vertical="center"/>
    </xf>
    <xf numFmtId="0" fontId="37" fillId="0" borderId="20" xfId="0" applyFont="1" applyFill="1" applyBorder="1" applyAlignment="1">
      <alignment horizontal="right" vertical="center"/>
    </xf>
    <xf numFmtId="0" fontId="35" fillId="0" borderId="19" xfId="0" applyFont="1" applyFill="1" applyBorder="1" applyAlignment="1">
      <alignment vertical="center"/>
    </xf>
    <xf numFmtId="0" fontId="36" fillId="0" borderId="21" xfId="0" applyFont="1" applyFill="1" applyBorder="1" applyAlignment="1">
      <alignment vertical="center"/>
    </xf>
    <xf numFmtId="0" fontId="38" fillId="0" borderId="22" xfId="0" applyFont="1" applyFill="1" applyBorder="1" applyAlignment="1">
      <alignment vertical="center"/>
    </xf>
    <xf numFmtId="0" fontId="35" fillId="0" borderId="24" xfId="0" applyFont="1" applyFill="1" applyBorder="1" applyAlignment="1">
      <alignment vertical="center"/>
    </xf>
    <xf numFmtId="0" fontId="36" fillId="0" borderId="30" xfId="0" applyFont="1" applyFill="1" applyBorder="1" applyAlignment="1">
      <alignment vertical="center"/>
    </xf>
    <xf numFmtId="0" fontId="38" fillId="0" borderId="38" xfId="0" applyFont="1" applyFill="1" applyBorder="1" applyAlignment="1">
      <alignment horizontal="right" vertical="center"/>
    </xf>
    <xf numFmtId="0" fontId="36" fillId="0" borderId="36" xfId="0" applyFont="1" applyFill="1" applyBorder="1" applyAlignment="1">
      <alignment vertical="center"/>
    </xf>
    <xf numFmtId="0" fontId="50" fillId="0" borderId="34" xfId="0" applyFont="1" applyFill="1" applyBorder="1" applyAlignment="1">
      <alignment horizontal="right" vertical="center"/>
    </xf>
    <xf numFmtId="0" fontId="36" fillId="0" borderId="44" xfId="0" applyFont="1" applyFill="1" applyBorder="1" applyAlignment="1">
      <alignment horizontal="right" vertical="center"/>
    </xf>
    <xf numFmtId="0" fontId="37" fillId="0" borderId="45" xfId="0" applyFont="1" applyFill="1" applyBorder="1" applyAlignment="1">
      <alignment horizontal="right" vertical="center"/>
    </xf>
    <xf numFmtId="0" fontId="35" fillId="0" borderId="49" xfId="0" applyFont="1" applyFill="1" applyBorder="1" applyAlignment="1">
      <alignment vertical="center"/>
    </xf>
    <xf numFmtId="0" fontId="35" fillId="0" borderId="56" xfId="0" applyFont="1" applyFill="1" applyBorder="1" applyAlignment="1">
      <alignment horizontal="right" vertical="center"/>
    </xf>
    <xf numFmtId="0" fontId="35" fillId="0" borderId="19" xfId="0" applyFont="1" applyFill="1" applyBorder="1" applyAlignment="1">
      <alignment horizontal="right" vertical="center"/>
    </xf>
    <xf numFmtId="0" fontId="38" fillId="0" borderId="23" xfId="0" applyFont="1" applyFill="1" applyBorder="1" applyAlignment="1">
      <alignment horizontal="right" vertical="center"/>
    </xf>
    <xf numFmtId="0" fontId="35" fillId="0" borderId="21" xfId="0" applyFont="1" applyFill="1" applyBorder="1" applyAlignment="1">
      <alignment horizontal="right" vertical="center"/>
    </xf>
    <xf numFmtId="0" fontId="35" fillId="0" borderId="36" xfId="0" applyFont="1" applyFill="1" applyBorder="1" applyAlignment="1">
      <alignment horizontal="right" vertical="center"/>
    </xf>
    <xf numFmtId="0" fontId="36" fillId="0" borderId="49" xfId="0" applyFont="1" applyFill="1" applyBorder="1" applyAlignment="1">
      <alignment horizontal="right" vertical="center"/>
    </xf>
    <xf numFmtId="0" fontId="37" fillId="0" borderId="40" xfId="0" applyFont="1" applyFill="1" applyBorder="1" applyAlignment="1">
      <alignment horizontal="right" vertical="center"/>
    </xf>
    <xf numFmtId="0" fontId="35" fillId="0" borderId="44" xfId="0" applyFont="1" applyFill="1" applyBorder="1" applyAlignment="1">
      <alignment vertical="center"/>
    </xf>
    <xf numFmtId="0" fontId="37" fillId="0" borderId="26" xfId="0" applyFont="1" applyFill="1" applyBorder="1" applyAlignment="1">
      <alignment horizontal="right" vertical="center"/>
    </xf>
    <xf numFmtId="0" fontId="53" fillId="0" borderId="21" xfId="0" applyFont="1" applyFill="1" applyBorder="1" applyAlignment="1">
      <alignment horizontal="right" vertical="center"/>
    </xf>
    <xf numFmtId="0" fontId="35" fillId="0" borderId="64" xfId="0" applyFont="1" applyFill="1" applyBorder="1" applyAlignment="1">
      <alignment horizontal="right" vertical="center"/>
    </xf>
    <xf numFmtId="0" fontId="38" fillId="0" borderId="12" xfId="0" applyFont="1" applyFill="1" applyBorder="1" applyAlignment="1">
      <alignment horizontal="right" vertical="center"/>
    </xf>
    <xf numFmtId="0" fontId="35" fillId="0" borderId="65" xfId="0" applyFont="1" applyFill="1" applyBorder="1" applyAlignment="1">
      <alignment horizontal="right" vertical="center"/>
    </xf>
    <xf numFmtId="0" fontId="36" fillId="0" borderId="66" xfId="0" applyFont="1" applyFill="1" applyBorder="1" applyAlignment="1">
      <alignment vertical="center"/>
    </xf>
    <xf numFmtId="0" fontId="38" fillId="0" borderId="67" xfId="0" applyFont="1" applyFill="1" applyBorder="1" applyAlignment="1">
      <alignment horizontal="right" vertical="center"/>
    </xf>
    <xf numFmtId="0" fontId="35" fillId="0" borderId="52" xfId="0" applyFont="1" applyFill="1" applyBorder="1" applyAlignment="1">
      <alignment horizontal="right" vertical="center"/>
    </xf>
    <xf numFmtId="0" fontId="36" fillId="0" borderId="68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right" vertical="center"/>
    </xf>
    <xf numFmtId="0" fontId="38" fillId="0" borderId="2" xfId="0" applyFont="1" applyFill="1" applyBorder="1" applyAlignment="1">
      <alignment horizontal="right" vertical="center"/>
    </xf>
    <xf numFmtId="0" fontId="53" fillId="0" borderId="68" xfId="0" applyFont="1" applyFill="1" applyBorder="1" applyAlignment="1">
      <alignment horizontal="right" vertical="center"/>
    </xf>
    <xf numFmtId="0" fontId="38" fillId="0" borderId="3" xfId="0" applyFont="1" applyFill="1" applyBorder="1" applyAlignment="1">
      <alignment horizontal="right" vertical="center"/>
    </xf>
    <xf numFmtId="0" fontId="35" fillId="0" borderId="68" xfId="0" applyFont="1" applyFill="1" applyBorder="1" applyAlignment="1">
      <alignment vertical="center"/>
    </xf>
    <xf numFmtId="0" fontId="36" fillId="0" borderId="68" xfId="0" applyFont="1" applyFill="1" applyBorder="1" applyAlignment="1">
      <alignment vertical="center"/>
    </xf>
    <xf numFmtId="0" fontId="38" fillId="0" borderId="3" xfId="0" applyFont="1" applyFill="1" applyBorder="1" applyAlignment="1">
      <alignment vertical="center"/>
    </xf>
    <xf numFmtId="0" fontId="36" fillId="0" borderId="66" xfId="0" applyFont="1" applyFill="1" applyBorder="1" applyAlignment="1">
      <alignment horizontal="right" vertical="center"/>
    </xf>
    <xf numFmtId="0" fontId="37" fillId="0" borderId="12" xfId="0" applyFont="1" applyFill="1" applyBorder="1" applyAlignment="1">
      <alignment horizontal="right" vertical="center"/>
    </xf>
    <xf numFmtId="0" fontId="36" fillId="0" borderId="65" xfId="0" applyFont="1" applyFill="1" applyBorder="1" applyAlignment="1">
      <alignment horizontal="right" vertical="center"/>
    </xf>
    <xf numFmtId="0" fontId="37" fillId="0" borderId="9" xfId="0" applyFont="1" applyFill="1" applyBorder="1" applyAlignment="1">
      <alignment horizontal="right" vertical="center"/>
    </xf>
    <xf numFmtId="0" fontId="37" fillId="0" borderId="10" xfId="0" applyFont="1" applyFill="1" applyBorder="1" applyAlignment="1">
      <alignment horizontal="right" vertical="center"/>
    </xf>
    <xf numFmtId="0" fontId="55" fillId="0" borderId="10" xfId="0" applyFont="1" applyFill="1" applyBorder="1" applyAlignment="1">
      <alignment horizontal="right" vertical="center"/>
    </xf>
    <xf numFmtId="0" fontId="38" fillId="0" borderId="12" xfId="0" applyFont="1" applyFill="1" applyBorder="1" applyAlignment="1">
      <alignment vertical="center"/>
    </xf>
    <xf numFmtId="0" fontId="35" fillId="0" borderId="65" xfId="0" applyFont="1" applyFill="1" applyBorder="1" applyAlignment="1">
      <alignment vertical="center"/>
    </xf>
    <xf numFmtId="0" fontId="36" fillId="0" borderId="63" xfId="0" applyFont="1" applyFill="1" applyBorder="1" applyAlignment="1">
      <alignment vertical="center"/>
    </xf>
    <xf numFmtId="0" fontId="35" fillId="0" borderId="69" xfId="0" applyFont="1" applyFill="1" applyBorder="1" applyAlignment="1">
      <alignment horizontal="right" vertical="center"/>
    </xf>
    <xf numFmtId="0" fontId="38" fillId="0" borderId="5" xfId="0" applyFont="1" applyFill="1" applyBorder="1" applyAlignment="1">
      <alignment horizontal="right" vertical="center"/>
    </xf>
    <xf numFmtId="0" fontId="38" fillId="0" borderId="75" xfId="0" applyFont="1" applyFill="1" applyBorder="1" applyAlignment="1">
      <alignment horizontal="right" vertical="center"/>
    </xf>
    <xf numFmtId="0" fontId="35" fillId="0" borderId="73" xfId="0" applyFont="1" applyFill="1" applyBorder="1" applyAlignment="1">
      <alignment horizontal="right" vertical="center"/>
    </xf>
    <xf numFmtId="0" fontId="56" fillId="0" borderId="66" xfId="0" applyFont="1" applyFill="1" applyBorder="1" applyAlignment="1">
      <alignment horizontal="right" vertical="center"/>
    </xf>
    <xf numFmtId="0" fontId="38" fillId="0" borderId="7" xfId="0" applyFont="1" applyFill="1" applyBorder="1" applyAlignment="1">
      <alignment horizontal="right" vertical="center"/>
    </xf>
    <xf numFmtId="0" fontId="35" fillId="0" borderId="47" xfId="0" applyFont="1" applyFill="1" applyBorder="1" applyAlignment="1">
      <alignment horizontal="right" vertical="center"/>
    </xf>
    <xf numFmtId="0" fontId="37" fillId="0" borderId="55" xfId="0" applyFont="1" applyFill="1" applyBorder="1" applyAlignment="1">
      <alignment horizontal="right" vertical="center"/>
    </xf>
    <xf numFmtId="0" fontId="37" fillId="0" borderId="72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0" borderId="0" xfId="0" applyFont="1" applyAlignment="1">
      <alignment vertical="center"/>
    </xf>
    <xf numFmtId="17" fontId="91" fillId="3" borderId="1" xfId="0" applyNumberFormat="1" applyFont="1" applyFill="1" applyBorder="1" applyAlignment="1">
      <alignment vertical="center" wrapText="1"/>
    </xf>
    <xf numFmtId="17" fontId="18" fillId="3" borderId="4" xfId="0" applyNumberFormat="1" applyFont="1" applyFill="1" applyBorder="1" applyAlignment="1">
      <alignment horizontal="center" vertical="center" wrapText="1"/>
    </xf>
    <xf numFmtId="17" fontId="17" fillId="3" borderId="4" xfId="0" applyNumberFormat="1" applyFont="1" applyFill="1" applyBorder="1" applyAlignment="1">
      <alignment horizontal="center" vertical="center" wrapText="1"/>
    </xf>
    <xf numFmtId="17" fontId="92" fillId="3" borderId="52" xfId="0" applyNumberFormat="1" applyFont="1" applyFill="1" applyBorder="1" applyAlignment="1">
      <alignment horizontal="center" vertical="center" wrapText="1"/>
    </xf>
    <xf numFmtId="17" fontId="93" fillId="3" borderId="68" xfId="0" applyNumberFormat="1" applyFont="1" applyFill="1" applyBorder="1" applyAlignment="1">
      <alignment horizontal="center" vertical="center" wrapText="1"/>
    </xf>
    <xf numFmtId="17" fontId="94" fillId="3" borderId="70" xfId="0" applyNumberFormat="1" applyFont="1" applyFill="1" applyBorder="1" applyAlignment="1">
      <alignment horizontal="center" vertical="center" wrapText="1"/>
    </xf>
    <xf numFmtId="17" fontId="92" fillId="3" borderId="11" xfId="0" applyNumberFormat="1" applyFont="1" applyFill="1" applyBorder="1" applyAlignment="1">
      <alignment horizontal="center" vertical="center" wrapText="1"/>
    </xf>
    <xf numFmtId="0" fontId="86" fillId="0" borderId="79" xfId="0" applyFont="1" applyBorder="1" applyAlignment="1">
      <alignment horizontal="center" vertical="center"/>
    </xf>
    <xf numFmtId="0" fontId="0" fillId="0" borderId="79" xfId="0" applyBorder="1" applyAlignment="1">
      <alignment vertical="center"/>
    </xf>
    <xf numFmtId="0" fontId="0" fillId="0" borderId="79" xfId="0" applyBorder="1" applyAlignment="1">
      <alignment vertical="center" wrapText="1"/>
    </xf>
    <xf numFmtId="0" fontId="97" fillId="0" borderId="25" xfId="0" applyFont="1" applyBorder="1" applyAlignment="1">
      <alignment horizontal="center" vertical="center"/>
    </xf>
    <xf numFmtId="0" fontId="86" fillId="0" borderId="84" xfId="0" applyFont="1" applyBorder="1" applyAlignment="1">
      <alignment horizontal="center" vertical="center"/>
    </xf>
    <xf numFmtId="0" fontId="0" fillId="0" borderId="84" xfId="0" applyBorder="1" applyAlignment="1">
      <alignment vertical="center"/>
    </xf>
    <xf numFmtId="0" fontId="0" fillId="0" borderId="84" xfId="0" applyBorder="1" applyAlignment="1">
      <alignment vertical="center" wrapText="1"/>
    </xf>
    <xf numFmtId="0" fontId="99" fillId="0" borderId="84" xfId="0" applyFont="1" applyBorder="1" applyAlignment="1">
      <alignment vertical="center" wrapText="1"/>
    </xf>
    <xf numFmtId="0" fontId="42" fillId="0" borderId="51" xfId="0" applyFont="1" applyBorder="1" applyAlignment="1">
      <alignment horizontal="center" vertical="center"/>
    </xf>
    <xf numFmtId="0" fontId="100" fillId="0" borderId="84" xfId="0" applyFont="1" applyBorder="1" applyAlignment="1">
      <alignment vertical="center" wrapText="1"/>
    </xf>
    <xf numFmtId="0" fontId="102" fillId="0" borderId="51" xfId="0" applyFont="1" applyBorder="1" applyAlignment="1">
      <alignment horizontal="center" vertical="center"/>
    </xf>
    <xf numFmtId="0" fontId="86" fillId="0" borderId="89" xfId="0" applyFont="1" applyBorder="1" applyAlignment="1">
      <alignment horizontal="center" vertical="center"/>
    </xf>
    <xf numFmtId="0" fontId="0" fillId="0" borderId="89" xfId="0" applyBorder="1" applyAlignment="1">
      <alignment vertical="center" wrapText="1"/>
    </xf>
    <xf numFmtId="0" fontId="42" fillId="0" borderId="39" xfId="0" applyFont="1" applyBorder="1" applyAlignment="1">
      <alignment horizontal="center" vertical="center"/>
    </xf>
    <xf numFmtId="0" fontId="99" fillId="0" borderId="79" xfId="0" applyFont="1" applyBorder="1" applyAlignment="1">
      <alignment vertical="center" wrapText="1"/>
    </xf>
    <xf numFmtId="0" fontId="42" fillId="0" borderId="25" xfId="0" applyFont="1" applyBorder="1" applyAlignment="1">
      <alignment horizontal="center" vertical="center"/>
    </xf>
    <xf numFmtId="0" fontId="0" fillId="11" borderId="84" xfId="0" applyFill="1" applyBorder="1" applyAlignment="1">
      <alignment vertical="center"/>
    </xf>
    <xf numFmtId="0" fontId="97" fillId="0" borderId="51" xfId="0" applyFont="1" applyBorder="1" applyAlignment="1">
      <alignment horizontal="center" vertical="center"/>
    </xf>
    <xf numFmtId="0" fontId="95" fillId="0" borderId="84" xfId="0" applyFont="1" applyBorder="1" applyAlignment="1">
      <alignment vertical="center" wrapText="1"/>
    </xf>
    <xf numFmtId="0" fontId="105" fillId="0" borderId="84" xfId="0" applyFont="1" applyBorder="1" applyAlignment="1">
      <alignment vertical="center" wrapText="1"/>
    </xf>
    <xf numFmtId="0" fontId="54" fillId="12" borderId="0" xfId="0" applyFont="1" applyFill="1" applyAlignment="1">
      <alignment horizontal="right" vertical="center"/>
    </xf>
    <xf numFmtId="0" fontId="42" fillId="4" borderId="69" xfId="0" applyFont="1" applyFill="1" applyBorder="1" applyAlignment="1">
      <alignment horizontal="center" vertical="center"/>
    </xf>
    <xf numFmtId="0" fontId="107" fillId="4" borderId="69" xfId="0" applyFont="1" applyFill="1" applyBorder="1" applyAlignment="1">
      <alignment horizontal="center" vertical="center"/>
    </xf>
    <xf numFmtId="0" fontId="71" fillId="4" borderId="69" xfId="0" applyFont="1" applyFill="1" applyBorder="1" applyAlignment="1">
      <alignment horizontal="center" vertical="center"/>
    </xf>
    <xf numFmtId="3" fontId="108" fillId="12" borderId="25" xfId="0" applyNumberFormat="1" applyFont="1" applyFill="1" applyBorder="1" applyAlignment="1">
      <alignment horizontal="center" vertical="center"/>
    </xf>
    <xf numFmtId="0" fontId="39" fillId="8" borderId="69" xfId="0" applyFont="1" applyFill="1" applyBorder="1" applyAlignment="1">
      <alignment horizontal="right" vertical="center"/>
    </xf>
    <xf numFmtId="0" fontId="42" fillId="8" borderId="69" xfId="0" applyFont="1" applyFill="1" applyBorder="1" applyAlignment="1">
      <alignment horizontal="center" vertical="center"/>
    </xf>
    <xf numFmtId="0" fontId="107" fillId="8" borderId="69" xfId="0" applyFont="1" applyFill="1" applyBorder="1" applyAlignment="1">
      <alignment horizontal="center" vertical="center"/>
    </xf>
    <xf numFmtId="0" fontId="71" fillId="8" borderId="69" xfId="0" applyFont="1" applyFill="1" applyBorder="1" applyAlignment="1">
      <alignment horizontal="center" vertical="center"/>
    </xf>
    <xf numFmtId="3" fontId="109" fillId="5" borderId="39" xfId="0" applyNumberFormat="1" applyFont="1" applyFill="1" applyBorder="1" applyAlignment="1">
      <alignment horizontal="center" vertical="center"/>
    </xf>
    <xf numFmtId="0" fontId="39" fillId="13" borderId="69" xfId="0" applyFont="1" applyFill="1" applyBorder="1" applyAlignment="1">
      <alignment horizontal="right" vertical="center"/>
    </xf>
    <xf numFmtId="0" fontId="42" fillId="13" borderId="69" xfId="0" applyFont="1" applyFill="1" applyBorder="1" applyAlignment="1">
      <alignment horizontal="center" vertical="center"/>
    </xf>
    <xf numFmtId="0" fontId="107" fillId="13" borderId="69" xfId="0" applyFont="1" applyFill="1" applyBorder="1" applyAlignment="1">
      <alignment horizontal="center" vertical="center"/>
    </xf>
    <xf numFmtId="0" fontId="71" fillId="13" borderId="69" xfId="0" applyFont="1" applyFill="1" applyBorder="1" applyAlignment="1">
      <alignment horizontal="center" vertical="center"/>
    </xf>
    <xf numFmtId="3" fontId="109" fillId="6" borderId="39" xfId="0" applyNumberFormat="1" applyFont="1" applyFill="1" applyBorder="1" applyAlignment="1">
      <alignment horizontal="center" vertical="center"/>
    </xf>
    <xf numFmtId="0" fontId="110" fillId="0" borderId="0" xfId="0" applyFont="1" applyAlignment="1">
      <alignment vertical="center"/>
    </xf>
    <xf numFmtId="0" fontId="110" fillId="0" borderId="0" xfId="0" applyFont="1" applyAlignment="1">
      <alignment vertical="center" wrapText="1"/>
    </xf>
    <xf numFmtId="0" fontId="111" fillId="0" borderId="4" xfId="0" applyFont="1" applyBorder="1" applyAlignment="1">
      <alignment vertical="center"/>
    </xf>
    <xf numFmtId="0" fontId="116" fillId="12" borderId="16" xfId="0" applyFont="1" applyFill="1" applyBorder="1" applyAlignment="1">
      <alignment horizontal="center" vertical="center"/>
    </xf>
    <xf numFmtId="9" fontId="116" fillId="12" borderId="14" xfId="0" applyNumberFormat="1" applyFont="1" applyFill="1" applyBorder="1" applyAlignment="1">
      <alignment horizontal="center" vertical="center"/>
    </xf>
    <xf numFmtId="0" fontId="61" fillId="0" borderId="0" xfId="0" applyFont="1"/>
    <xf numFmtId="49" fontId="34" fillId="14" borderId="13" xfId="0" applyNumberFormat="1" applyFont="1" applyFill="1" applyBorder="1" applyAlignment="1">
      <alignment horizontal="center" vertical="center" textRotation="90" wrapText="1"/>
    </xf>
    <xf numFmtId="49" fontId="34" fillId="9" borderId="13" xfId="0" applyNumberFormat="1" applyFont="1" applyFill="1" applyBorder="1" applyAlignment="1">
      <alignment horizontal="center" vertical="center" textRotation="90" wrapText="1"/>
    </xf>
    <xf numFmtId="49" fontId="26" fillId="15" borderId="13" xfId="0" applyNumberFormat="1" applyFont="1" applyFill="1" applyBorder="1" applyAlignment="1">
      <alignment horizontal="center" vertical="center" textRotation="90" wrapText="1"/>
    </xf>
    <xf numFmtId="49" fontId="34" fillId="14" borderId="4" xfId="0" applyNumberFormat="1" applyFont="1" applyFill="1" applyBorder="1" applyAlignment="1">
      <alignment horizontal="center" vertical="center" textRotation="90" wrapText="1"/>
    </xf>
    <xf numFmtId="0" fontId="118" fillId="12" borderId="16" xfId="0" applyFont="1" applyFill="1" applyBorder="1" applyAlignment="1">
      <alignment horizontal="center" vertical="center" textRotation="90" wrapText="1"/>
    </xf>
    <xf numFmtId="9" fontId="118" fillId="12" borderId="14" xfId="0" applyNumberFormat="1" applyFont="1" applyFill="1" applyBorder="1" applyAlignment="1">
      <alignment horizontal="center" vertical="center" textRotation="90"/>
    </xf>
    <xf numFmtId="0" fontId="86" fillId="0" borderId="0" xfId="0" applyFont="1" applyAlignment="1">
      <alignment textRotation="90"/>
    </xf>
    <xf numFmtId="0" fontId="57" fillId="0" borderId="25" xfId="0" applyFont="1" applyBorder="1" applyAlignment="1">
      <alignment horizontal="left" vertical="center"/>
    </xf>
    <xf numFmtId="3" fontId="39" fillId="10" borderId="11" xfId="0" applyNumberFormat="1" applyFont="1" applyFill="1" applyBorder="1" applyAlignment="1">
      <alignment horizontal="right" vertical="center"/>
    </xf>
    <xf numFmtId="164" fontId="120" fillId="10" borderId="11" xfId="0" applyNumberFormat="1" applyFont="1" applyFill="1" applyBorder="1" applyAlignment="1">
      <alignment horizontal="right" vertical="center"/>
    </xf>
    <xf numFmtId="3" fontId="42" fillId="10" borderId="25" xfId="0" applyNumberFormat="1" applyFont="1" applyFill="1" applyBorder="1" applyAlignment="1">
      <alignment horizontal="right" vertical="center"/>
    </xf>
    <xf numFmtId="164" fontId="121" fillId="10" borderId="14" xfId="0" applyNumberFormat="1" applyFont="1" applyFill="1" applyBorder="1" applyAlignment="1">
      <alignment vertical="center"/>
    </xf>
    <xf numFmtId="0" fontId="57" fillId="0" borderId="76" xfId="0" applyFont="1" applyBorder="1" applyAlignment="1">
      <alignment horizontal="left" vertical="center"/>
    </xf>
    <xf numFmtId="0" fontId="98" fillId="0" borderId="76" xfId="0" applyFont="1" applyBorder="1" applyAlignment="1">
      <alignment horizontal="left" vertical="center"/>
    </xf>
    <xf numFmtId="0" fontId="57" fillId="0" borderId="76" xfId="0" applyFont="1" applyBorder="1" applyAlignment="1">
      <alignment vertical="center"/>
    </xf>
    <xf numFmtId="0" fontId="51" fillId="0" borderId="76" xfId="0" applyFont="1" applyBorder="1" applyAlignment="1">
      <alignment vertical="center"/>
    </xf>
    <xf numFmtId="0" fontId="98" fillId="0" borderId="76" xfId="0" applyFont="1" applyBorder="1" applyAlignment="1">
      <alignment vertical="center"/>
    </xf>
    <xf numFmtId="0" fontId="57" fillId="0" borderId="51" xfId="0" applyFont="1" applyBorder="1" applyAlignment="1">
      <alignment horizontal="left" vertical="center"/>
    </xf>
    <xf numFmtId="3" fontId="42" fillId="10" borderId="11" xfId="0" applyNumberFormat="1" applyFont="1" applyFill="1" applyBorder="1" applyAlignment="1">
      <alignment horizontal="right" vertical="center"/>
    </xf>
    <xf numFmtId="0" fontId="127" fillId="12" borderId="97" xfId="0" applyFont="1" applyFill="1" applyBorder="1" applyAlignment="1">
      <alignment horizontal="right" vertical="center"/>
    </xf>
    <xf numFmtId="0" fontId="54" fillId="12" borderId="98" xfId="0" applyFont="1" applyFill="1" applyBorder="1" applyAlignment="1">
      <alignment horizontal="center" vertical="center"/>
    </xf>
    <xf numFmtId="3" fontId="128" fillId="12" borderId="99" xfId="0" applyNumberFormat="1" applyFont="1" applyFill="1" applyBorder="1" applyAlignment="1">
      <alignment horizontal="right" vertical="center"/>
    </xf>
    <xf numFmtId="3" fontId="128" fillId="12" borderId="100" xfId="0" applyNumberFormat="1" applyFont="1" applyFill="1" applyBorder="1" applyAlignment="1">
      <alignment horizontal="right" vertical="center"/>
    </xf>
    <xf numFmtId="0" fontId="116" fillId="12" borderId="103" xfId="0" applyFont="1" applyFill="1" applyBorder="1" applyAlignment="1">
      <alignment horizontal="right" vertical="center"/>
    </xf>
    <xf numFmtId="3" fontId="128" fillId="12" borderId="108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/>
    </xf>
    <xf numFmtId="0" fontId="4" fillId="0" borderId="0" xfId="0" applyFont="1"/>
    <xf numFmtId="0" fontId="3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1" fillId="0" borderId="0" xfId="0" applyFont="1"/>
    <xf numFmtId="17" fontId="113" fillId="0" borderId="0" xfId="0" applyNumberFormat="1" applyFont="1" applyAlignment="1">
      <alignment horizontal="centerContinuous" vertical="center" wrapText="1"/>
    </xf>
    <xf numFmtId="17" fontId="113" fillId="0" borderId="0" xfId="0" applyNumberFormat="1" applyFont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49" fontId="34" fillId="14" borderId="113" xfId="0" applyNumberFormat="1" applyFont="1" applyFill="1" applyBorder="1" applyAlignment="1">
      <alignment horizontal="center" vertical="center" wrapText="1"/>
    </xf>
    <xf numFmtId="49" fontId="34" fillId="14" borderId="114" xfId="0" applyNumberFormat="1" applyFont="1" applyFill="1" applyBorder="1" applyAlignment="1">
      <alignment horizontal="center" vertical="center" wrapText="1"/>
    </xf>
    <xf numFmtId="49" fontId="34" fillId="9" borderId="113" xfId="0" applyNumberFormat="1" applyFont="1" applyFill="1" applyBorder="1" applyAlignment="1">
      <alignment horizontal="center" vertical="center" wrapText="1"/>
    </xf>
    <xf numFmtId="49" fontId="34" fillId="9" borderId="114" xfId="0" applyNumberFormat="1" applyFont="1" applyFill="1" applyBorder="1" applyAlignment="1">
      <alignment horizontal="center" vertical="center" wrapText="1"/>
    </xf>
    <xf numFmtId="49" fontId="26" fillId="15" borderId="113" xfId="0" applyNumberFormat="1" applyFont="1" applyFill="1" applyBorder="1" applyAlignment="1">
      <alignment horizontal="center" vertical="center" wrapText="1"/>
    </xf>
    <xf numFmtId="49" fontId="26" fillId="15" borderId="114" xfId="0" applyNumberFormat="1" applyFont="1" applyFill="1" applyBorder="1" applyAlignment="1">
      <alignment horizontal="center" vertical="center" wrapText="1"/>
    </xf>
    <xf numFmtId="3" fontId="39" fillId="10" borderId="25" xfId="0" applyNumberFormat="1" applyFont="1" applyFill="1" applyBorder="1" applyAlignment="1">
      <alignment horizontal="right" vertical="center"/>
    </xf>
    <xf numFmtId="164" fontId="122" fillId="10" borderId="14" xfId="0" applyNumberFormat="1" applyFont="1" applyFill="1" applyBorder="1" applyAlignment="1">
      <alignment vertical="center"/>
    </xf>
    <xf numFmtId="3" fontId="39" fillId="10" borderId="14" xfId="0" applyNumberFormat="1" applyFont="1" applyFill="1" applyBorder="1" applyAlignment="1">
      <alignment horizontal="right" vertical="center"/>
    </xf>
    <xf numFmtId="164" fontId="120" fillId="10" borderId="14" xfId="0" applyNumberFormat="1" applyFont="1" applyFill="1" applyBorder="1" applyAlignment="1">
      <alignment horizontal="right" vertical="center"/>
    </xf>
    <xf numFmtId="3" fontId="54" fillId="12" borderId="98" xfId="0" applyNumberFormat="1" applyFont="1" applyFill="1" applyBorder="1" applyAlignment="1">
      <alignment horizontal="center" vertical="center"/>
    </xf>
    <xf numFmtId="3" fontId="54" fillId="0" borderId="119" xfId="0" applyNumberFormat="1" applyFont="1" applyFill="1" applyBorder="1" applyAlignment="1">
      <alignment horizontal="center" vertical="center"/>
    </xf>
    <xf numFmtId="3" fontId="130" fillId="0" borderId="104" xfId="0" applyNumberFormat="1" applyFont="1" applyFill="1" applyBorder="1" applyAlignment="1">
      <alignment horizontal="center" vertical="center"/>
    </xf>
    <xf numFmtId="0" fontId="133" fillId="0" borderId="0" xfId="0" applyFont="1" applyAlignment="1">
      <alignment horizontal="right" vertical="center" wrapText="1"/>
    </xf>
    <xf numFmtId="0" fontId="52" fillId="4" borderId="20" xfId="0" applyFont="1" applyFill="1" applyBorder="1" applyAlignment="1">
      <alignment horizontal="left" vertical="center"/>
    </xf>
    <xf numFmtId="0" fontId="0" fillId="0" borderId="89" xfId="0" applyBorder="1" applyAlignment="1">
      <alignment vertical="center"/>
    </xf>
    <xf numFmtId="0" fontId="35" fillId="0" borderId="34" xfId="0" applyFont="1" applyFill="1" applyBorder="1" applyAlignment="1">
      <alignment vertical="center"/>
    </xf>
    <xf numFmtId="0" fontId="36" fillId="0" borderId="44" xfId="0" applyFont="1" applyBorder="1" applyAlignment="1">
      <alignment horizontal="right" vertical="center"/>
    </xf>
    <xf numFmtId="0" fontId="37" fillId="0" borderId="60" xfId="0" applyFont="1" applyBorder="1" applyAlignment="1">
      <alignment horizontal="right" vertical="center"/>
    </xf>
    <xf numFmtId="0" fontId="35" fillId="0" borderId="44" xfId="0" applyFont="1" applyBorder="1" applyAlignment="1">
      <alignment horizontal="right" vertical="center"/>
    </xf>
    <xf numFmtId="0" fontId="58" fillId="0" borderId="43" xfId="0" applyFont="1" applyBorder="1" applyAlignment="1">
      <alignment horizontal="right" vertical="center"/>
    </xf>
    <xf numFmtId="0" fontId="37" fillId="0" borderId="18" xfId="0" applyFont="1" applyFill="1" applyBorder="1" applyAlignment="1">
      <alignment horizontal="right" vertical="center"/>
    </xf>
    <xf numFmtId="0" fontId="37" fillId="0" borderId="34" xfId="0" applyFont="1" applyFill="1" applyBorder="1" applyAlignment="1">
      <alignment horizontal="right" vertical="center"/>
    </xf>
    <xf numFmtId="0" fontId="37" fillId="0" borderId="46" xfId="0" applyFont="1" applyFill="1" applyBorder="1" applyAlignment="1">
      <alignment horizontal="right" vertical="center"/>
    </xf>
    <xf numFmtId="0" fontId="134" fillId="0" borderId="21" xfId="0" applyFont="1" applyFill="1" applyBorder="1" applyAlignment="1">
      <alignment vertical="center"/>
    </xf>
    <xf numFmtId="0" fontId="134" fillId="0" borderId="47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0" fillId="7" borderId="79" xfId="0" applyFill="1" applyBorder="1" applyAlignment="1">
      <alignment vertical="center" wrapText="1"/>
    </xf>
    <xf numFmtId="0" fontId="95" fillId="7" borderId="79" xfId="0" applyFont="1" applyFill="1" applyBorder="1" applyAlignment="1">
      <alignment vertical="center" wrapText="1"/>
    </xf>
    <xf numFmtId="0" fontId="0" fillId="7" borderId="84" xfId="0" applyFill="1" applyBorder="1" applyAlignment="1">
      <alignment vertical="center" wrapText="1"/>
    </xf>
    <xf numFmtId="0" fontId="99" fillId="7" borderId="84" xfId="0" applyFont="1" applyFill="1" applyBorder="1" applyAlignment="1">
      <alignment vertical="center" wrapText="1"/>
    </xf>
    <xf numFmtId="0" fontId="100" fillId="7" borderId="84" xfId="0" applyFont="1" applyFill="1" applyBorder="1" applyAlignment="1">
      <alignment vertical="center" wrapText="1"/>
    </xf>
    <xf numFmtId="0" fontId="0" fillId="7" borderId="89" xfId="0" applyFill="1" applyBorder="1" applyAlignment="1">
      <alignment vertical="center" wrapText="1"/>
    </xf>
    <xf numFmtId="0" fontId="99" fillId="7" borderId="89" xfId="0" applyFont="1" applyFill="1" applyBorder="1" applyAlignment="1">
      <alignment vertical="center" wrapText="1"/>
    </xf>
    <xf numFmtId="0" fontId="0" fillId="17" borderId="84" xfId="0" applyFill="1" applyBorder="1" applyAlignment="1">
      <alignment vertical="center"/>
    </xf>
    <xf numFmtId="0" fontId="0" fillId="17" borderId="89" xfId="0" applyFill="1" applyBorder="1" applyAlignment="1">
      <alignment vertical="center"/>
    </xf>
    <xf numFmtId="0" fontId="99" fillId="0" borderId="120" xfId="0" applyFont="1" applyBorder="1" applyAlignment="1">
      <alignment vertical="center" wrapText="1"/>
    </xf>
    <xf numFmtId="3" fontId="54" fillId="0" borderId="123" xfId="0" applyNumberFormat="1" applyFont="1" applyFill="1" applyBorder="1" applyAlignment="1">
      <alignment horizontal="center" vertical="center"/>
    </xf>
    <xf numFmtId="3" fontId="130" fillId="0" borderId="105" xfId="0" applyNumberFormat="1" applyFont="1" applyFill="1" applyBorder="1" applyAlignment="1">
      <alignment horizontal="center" vertical="center"/>
    </xf>
    <xf numFmtId="164" fontId="121" fillId="18" borderId="14" xfId="0" applyNumberFormat="1" applyFont="1" applyFill="1" applyBorder="1" applyAlignment="1">
      <alignment vertical="center"/>
    </xf>
    <xf numFmtId="164" fontId="121" fillId="18" borderId="11" xfId="0" applyNumberFormat="1" applyFont="1" applyFill="1" applyBorder="1" applyAlignment="1">
      <alignment vertical="center"/>
    </xf>
    <xf numFmtId="0" fontId="50" fillId="0" borderId="19" xfId="0" applyFont="1" applyFill="1" applyBorder="1" applyAlignment="1">
      <alignment horizontal="right" vertical="center"/>
    </xf>
    <xf numFmtId="0" fontId="50" fillId="0" borderId="35" xfId="0" applyFont="1" applyFill="1" applyBorder="1" applyAlignment="1">
      <alignment horizontal="right" vertical="center"/>
    </xf>
    <xf numFmtId="0" fontId="50" fillId="0" borderId="49" xfId="0" applyFont="1" applyFill="1" applyBorder="1" applyAlignment="1">
      <alignment horizontal="right" vertical="center"/>
    </xf>
    <xf numFmtId="0" fontId="135" fillId="0" borderId="0" xfId="0" applyFont="1" applyAlignment="1">
      <alignment vertical="center"/>
    </xf>
    <xf numFmtId="0" fontId="135" fillId="0" borderId="0" xfId="0" applyFont="1" applyAlignment="1">
      <alignment horizontal="center" vertical="center"/>
    </xf>
    <xf numFmtId="0" fontId="50" fillId="0" borderId="81" xfId="0" applyFont="1" applyFill="1" applyBorder="1" applyAlignment="1">
      <alignment horizontal="center" vertical="center"/>
    </xf>
    <xf numFmtId="0" fontId="50" fillId="0" borderId="86" xfId="0" applyFont="1" applyFill="1" applyBorder="1" applyAlignment="1">
      <alignment horizontal="center" vertical="center"/>
    </xf>
    <xf numFmtId="0" fontId="50" fillId="0" borderId="91" xfId="0" applyFont="1" applyFill="1" applyBorder="1" applyAlignment="1">
      <alignment horizontal="center" vertical="center"/>
    </xf>
    <xf numFmtId="0" fontId="50" fillId="0" borderId="9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7" fillId="0" borderId="25" xfId="0" applyFont="1" applyFill="1" applyBorder="1" applyAlignment="1">
      <alignment horizontal="center" vertical="center"/>
    </xf>
    <xf numFmtId="0" fontId="57" fillId="0" borderId="51" xfId="0" applyFont="1" applyFill="1" applyBorder="1" applyAlignment="1">
      <alignment horizontal="center" vertical="center"/>
    </xf>
    <xf numFmtId="0" fontId="57" fillId="0" borderId="76" xfId="0" applyFont="1" applyFill="1" applyBorder="1" applyAlignment="1">
      <alignment horizontal="center" vertical="center"/>
    </xf>
    <xf numFmtId="0" fontId="57" fillId="0" borderId="25" xfId="1" applyFont="1" applyFill="1" applyBorder="1" applyAlignment="1">
      <alignment horizontal="center" vertical="center"/>
    </xf>
    <xf numFmtId="0" fontId="57" fillId="0" borderId="51" xfId="1" applyFont="1" applyFill="1" applyBorder="1" applyAlignment="1">
      <alignment horizontal="center" vertical="center"/>
    </xf>
    <xf numFmtId="0" fontId="57" fillId="0" borderId="76" xfId="1" applyFont="1" applyFill="1" applyBorder="1" applyAlignment="1">
      <alignment horizontal="center" vertical="center"/>
    </xf>
    <xf numFmtId="3" fontId="50" fillId="0" borderId="18" xfId="0" applyNumberFormat="1" applyFont="1" applyFill="1" applyBorder="1" applyAlignment="1">
      <alignment horizontal="center" vertical="center"/>
    </xf>
    <xf numFmtId="3" fontId="50" fillId="0" borderId="34" xfId="0" applyNumberFormat="1" applyFont="1" applyFill="1" applyBorder="1" applyAlignment="1">
      <alignment horizontal="center" vertical="center"/>
    </xf>
    <xf numFmtId="3" fontId="50" fillId="0" borderId="115" xfId="0" applyNumberFormat="1" applyFont="1" applyFill="1" applyBorder="1" applyAlignment="1">
      <alignment horizontal="center" vertical="center"/>
    </xf>
    <xf numFmtId="3" fontId="50" fillId="0" borderId="21" xfId="0" applyNumberFormat="1" applyFont="1" applyFill="1" applyBorder="1" applyAlignment="1">
      <alignment horizontal="center" vertical="center"/>
    </xf>
    <xf numFmtId="3" fontId="50" fillId="0" borderId="22" xfId="0" applyNumberFormat="1" applyFont="1" applyFill="1" applyBorder="1" applyAlignment="1">
      <alignment horizontal="center" vertical="center"/>
    </xf>
    <xf numFmtId="3" fontId="50" fillId="0" borderId="36" xfId="0" applyNumberFormat="1" applyFont="1" applyFill="1" applyBorder="1" applyAlignment="1">
      <alignment horizontal="center" vertical="center"/>
    </xf>
    <xf numFmtId="3" fontId="50" fillId="0" borderId="37" xfId="0" applyNumberFormat="1" applyFont="1" applyFill="1" applyBorder="1" applyAlignment="1">
      <alignment horizontal="center" vertical="center"/>
    </xf>
    <xf numFmtId="3" fontId="50" fillId="0" borderId="116" xfId="0" applyNumberFormat="1" applyFont="1" applyFill="1" applyBorder="1" applyAlignment="1">
      <alignment horizontal="center" vertical="center"/>
    </xf>
    <xf numFmtId="3" fontId="50" fillId="0" borderId="117" xfId="0" applyNumberFormat="1" applyFont="1" applyFill="1" applyBorder="1" applyAlignment="1">
      <alignment horizontal="center" vertical="center"/>
    </xf>
    <xf numFmtId="0" fontId="136" fillId="0" borderId="82" xfId="0" applyFont="1" applyFill="1" applyBorder="1" applyAlignment="1">
      <alignment horizontal="center" vertical="center"/>
    </xf>
    <xf numFmtId="0" fontId="136" fillId="0" borderId="87" xfId="0" applyFont="1" applyFill="1" applyBorder="1" applyAlignment="1">
      <alignment horizontal="center" vertical="center"/>
    </xf>
    <xf numFmtId="0" fontId="136" fillId="0" borderId="92" xfId="0" applyFont="1" applyFill="1" applyBorder="1" applyAlignment="1">
      <alignment horizontal="center" vertical="center"/>
    </xf>
    <xf numFmtId="0" fontId="136" fillId="0" borderId="95" xfId="0" applyFont="1" applyFill="1" applyBorder="1" applyAlignment="1">
      <alignment horizontal="center" vertical="center"/>
    </xf>
    <xf numFmtId="0" fontId="37" fillId="0" borderId="83" xfId="0" applyFont="1" applyFill="1" applyBorder="1" applyAlignment="1">
      <alignment horizontal="center" vertical="center"/>
    </xf>
    <xf numFmtId="0" fontId="37" fillId="0" borderId="88" xfId="0" applyFont="1" applyFill="1" applyBorder="1" applyAlignment="1">
      <alignment horizontal="center" vertical="center"/>
    </xf>
    <xf numFmtId="0" fontId="37" fillId="0" borderId="93" xfId="0" applyFont="1" applyFill="1" applyBorder="1" applyAlignment="1">
      <alignment horizontal="center" vertical="center"/>
    </xf>
    <xf numFmtId="0" fontId="37" fillId="0" borderId="96" xfId="0" applyFont="1" applyFill="1" applyBorder="1" applyAlignment="1">
      <alignment horizontal="center" vertical="center"/>
    </xf>
    <xf numFmtId="0" fontId="37" fillId="0" borderId="82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vertical="center"/>
    </xf>
    <xf numFmtId="0" fontId="34" fillId="4" borderId="25" xfId="0" applyFont="1" applyFill="1" applyBorder="1" applyAlignment="1">
      <alignment vertical="center"/>
    </xf>
    <xf numFmtId="0" fontId="46" fillId="4" borderId="61" xfId="0" applyFont="1" applyFill="1" applyBorder="1" applyAlignment="1">
      <alignment vertical="center" wrapText="1"/>
    </xf>
    <xf numFmtId="0" fontId="34" fillId="4" borderId="51" xfId="0" applyFont="1" applyFill="1" applyBorder="1" applyAlignment="1">
      <alignment horizontal="left" vertical="center"/>
    </xf>
    <xf numFmtId="0" fontId="137" fillId="10" borderId="48" xfId="0" applyFont="1" applyFill="1" applyBorder="1" applyAlignment="1">
      <alignment vertical="center"/>
    </xf>
    <xf numFmtId="0" fontId="56" fillId="0" borderId="21" xfId="0" applyFont="1" applyFill="1" applyBorder="1" applyAlignment="1">
      <alignment horizontal="right" vertical="center"/>
    </xf>
    <xf numFmtId="0" fontId="56" fillId="0" borderId="36" xfId="0" applyFont="1" applyFill="1" applyBorder="1" applyAlignment="1">
      <alignment horizontal="right" vertical="center"/>
    </xf>
    <xf numFmtId="0" fontId="56" fillId="0" borderId="47" xfId="0" applyFont="1" applyFill="1" applyBorder="1" applyAlignment="1">
      <alignment horizontal="right" vertical="center"/>
    </xf>
    <xf numFmtId="0" fontId="137" fillId="0" borderId="37" xfId="0" applyFont="1" applyFill="1" applyBorder="1" applyAlignment="1">
      <alignment horizontal="right" vertical="center"/>
    </xf>
    <xf numFmtId="0" fontId="137" fillId="0" borderId="10" xfId="0" applyFont="1" applyFill="1" applyBorder="1" applyAlignment="1">
      <alignment horizontal="right" vertical="center"/>
    </xf>
    <xf numFmtId="0" fontId="35" fillId="0" borderId="68" xfId="0" applyFont="1" applyFill="1" applyBorder="1" applyAlignment="1">
      <alignment horizontal="right" vertical="center"/>
    </xf>
    <xf numFmtId="0" fontId="86" fillId="0" borderId="126" xfId="0" applyFont="1" applyBorder="1" applyAlignment="1">
      <alignment horizontal="center" vertical="center"/>
    </xf>
    <xf numFmtId="0" fontId="0" fillId="0" borderId="126" xfId="0" applyBorder="1" applyAlignment="1">
      <alignment vertical="center" wrapText="1"/>
    </xf>
    <xf numFmtId="0" fontId="99" fillId="0" borderId="127" xfId="0" applyFont="1" applyBorder="1" applyAlignment="1">
      <alignment vertical="center" wrapText="1"/>
    </xf>
    <xf numFmtId="0" fontId="50" fillId="0" borderId="129" xfId="0" applyFont="1" applyFill="1" applyBorder="1" applyAlignment="1">
      <alignment horizontal="center" vertical="center"/>
    </xf>
    <xf numFmtId="0" fontId="136" fillId="0" borderId="130" xfId="0" applyFont="1" applyFill="1" applyBorder="1" applyAlignment="1">
      <alignment horizontal="center" vertical="center"/>
    </xf>
    <xf numFmtId="0" fontId="37" fillId="0" borderId="131" xfId="0" applyFont="1" applyFill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4" fillId="0" borderId="85" xfId="0" applyFont="1" applyFill="1" applyBorder="1" applyAlignment="1">
      <alignment vertical="center" wrapText="1"/>
    </xf>
    <xf numFmtId="0" fontId="96" fillId="0" borderId="85" xfId="0" applyFont="1" applyFill="1" applyBorder="1" applyAlignment="1">
      <alignment vertical="center" wrapText="1"/>
    </xf>
    <xf numFmtId="0" fontId="103" fillId="0" borderId="85" xfId="0" applyFont="1" applyFill="1" applyBorder="1" applyAlignment="1">
      <alignment horizontal="left" vertical="center" wrapText="1"/>
    </xf>
    <xf numFmtId="0" fontId="4" fillId="0" borderId="128" xfId="0" applyFont="1" applyFill="1" applyBorder="1" applyAlignment="1">
      <alignment vertical="center" wrapText="1"/>
    </xf>
    <xf numFmtId="0" fontId="101" fillId="0" borderId="85" xfId="0" applyFont="1" applyFill="1" applyBorder="1" applyAlignment="1">
      <alignment vertical="center" wrapText="1"/>
    </xf>
    <xf numFmtId="0" fontId="4" fillId="0" borderId="90" xfId="0" applyFont="1" applyFill="1" applyBorder="1" applyAlignment="1">
      <alignment vertical="center" wrapText="1"/>
    </xf>
    <xf numFmtId="0" fontId="4" fillId="0" borderId="80" xfId="0" applyFont="1" applyFill="1" applyBorder="1" applyAlignment="1">
      <alignment vertical="center" wrapText="1"/>
    </xf>
    <xf numFmtId="0" fontId="0" fillId="0" borderId="126" xfId="0" applyFill="1" applyBorder="1" applyAlignment="1">
      <alignment vertical="center"/>
    </xf>
    <xf numFmtId="0" fontId="57" fillId="17" borderId="84" xfId="0" applyFont="1" applyFill="1" applyBorder="1" applyAlignment="1">
      <alignment vertical="center"/>
    </xf>
    <xf numFmtId="0" fontId="57" fillId="17" borderId="79" xfId="0" applyFont="1" applyFill="1" applyBorder="1" applyAlignment="1">
      <alignment vertical="center"/>
    </xf>
    <xf numFmtId="0" fontId="138" fillId="0" borderId="85" xfId="0" applyFont="1" applyFill="1" applyBorder="1" applyAlignment="1">
      <alignment horizontal="left" vertical="center" wrapText="1"/>
    </xf>
    <xf numFmtId="0" fontId="56" fillId="0" borderId="56" xfId="0" applyFont="1" applyFill="1" applyBorder="1" applyAlignment="1">
      <alignment horizontal="right" vertical="center"/>
    </xf>
    <xf numFmtId="0" fontId="38" fillId="0" borderId="58" xfId="0" applyFont="1" applyFill="1" applyBorder="1" applyAlignment="1">
      <alignment horizontal="right" vertical="center"/>
    </xf>
    <xf numFmtId="0" fontId="38" fillId="0" borderId="59" xfId="0" applyFont="1" applyFill="1" applyBorder="1" applyAlignment="1">
      <alignment horizontal="right" vertical="center"/>
    </xf>
    <xf numFmtId="3" fontId="72" fillId="4" borderId="25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3" fillId="0" borderId="21" xfId="0" applyFont="1" applyFill="1" applyBorder="1" applyAlignment="1">
      <alignment horizontal="right" vertical="center"/>
    </xf>
    <xf numFmtId="0" fontId="33" fillId="0" borderId="35" xfId="0" applyFont="1" applyFill="1" applyBorder="1" applyAlignment="1">
      <alignment horizontal="right" vertical="center"/>
    </xf>
    <xf numFmtId="0" fontId="33" fillId="0" borderId="36" xfId="0" applyFont="1" applyFill="1" applyBorder="1" applyAlignment="1">
      <alignment horizontal="right" vertical="center"/>
    </xf>
    <xf numFmtId="0" fontId="37" fillId="0" borderId="60" xfId="0" applyFont="1" applyFill="1" applyBorder="1" applyAlignment="1">
      <alignment horizontal="right" vertical="center"/>
    </xf>
    <xf numFmtId="0" fontId="50" fillId="0" borderId="43" xfId="0" applyFont="1" applyFill="1" applyBorder="1" applyAlignment="1">
      <alignment horizontal="right" vertical="center"/>
    </xf>
    <xf numFmtId="3" fontId="39" fillId="4" borderId="26" xfId="0" applyNumberFormat="1" applyFont="1" applyFill="1" applyBorder="1" applyAlignment="1">
      <alignment vertical="center"/>
    </xf>
    <xf numFmtId="3" fontId="39" fillId="4" borderId="3" xfId="0" applyNumberFormat="1" applyFont="1" applyFill="1" applyBorder="1" applyAlignment="1">
      <alignment vertical="center"/>
    </xf>
    <xf numFmtId="0" fontId="52" fillId="0" borderId="4" xfId="0" applyFont="1" applyBorder="1" applyAlignment="1">
      <alignment horizontal="left" vertical="center"/>
    </xf>
    <xf numFmtId="0" fontId="52" fillId="0" borderId="17" xfId="0" applyFont="1" applyBorder="1" applyAlignment="1">
      <alignment horizontal="left" vertical="center"/>
    </xf>
    <xf numFmtId="0" fontId="52" fillId="0" borderId="33" xfId="0" applyFont="1" applyBorder="1" applyAlignment="1">
      <alignment horizontal="left" vertical="center"/>
    </xf>
    <xf numFmtId="0" fontId="52" fillId="0" borderId="62" xfId="0" applyFont="1" applyBorder="1" applyAlignment="1">
      <alignment horizontal="left" vertical="center"/>
    </xf>
    <xf numFmtId="0" fontId="52" fillId="0" borderId="27" xfId="0" applyFont="1" applyBorder="1" applyAlignment="1">
      <alignment horizontal="left" vertical="center"/>
    </xf>
    <xf numFmtId="0" fontId="52" fillId="0" borderId="53" xfId="0" applyFont="1" applyBorder="1" applyAlignment="1">
      <alignment horizontal="left" vertical="center"/>
    </xf>
    <xf numFmtId="0" fontId="52" fillId="0" borderId="38" xfId="0" applyFont="1" applyBorder="1" applyAlignment="1">
      <alignment horizontal="left" vertical="center"/>
    </xf>
    <xf numFmtId="0" fontId="52" fillId="4" borderId="34" xfId="0" applyFont="1" applyFill="1" applyBorder="1" applyAlignment="1">
      <alignment horizontal="left" vertical="center"/>
    </xf>
    <xf numFmtId="0" fontId="52" fillId="0" borderId="40" xfId="0" applyFont="1" applyBorder="1" applyAlignment="1">
      <alignment horizontal="left" vertical="center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 wrapText="1"/>
    </xf>
    <xf numFmtId="3" fontId="72" fillId="19" borderId="14" xfId="0" applyNumberFormat="1" applyFont="1" applyFill="1" applyBorder="1" applyAlignment="1">
      <alignment horizontal="center" vertical="center"/>
    </xf>
    <xf numFmtId="3" fontId="72" fillId="19" borderId="11" xfId="0" applyNumberFormat="1" applyFont="1" applyFill="1" applyBorder="1" applyAlignment="1">
      <alignment horizontal="center" vertical="center"/>
    </xf>
    <xf numFmtId="0" fontId="72" fillId="19" borderId="14" xfId="0" applyFont="1" applyFill="1" applyBorder="1" applyAlignment="1">
      <alignment horizontal="center" vertical="center"/>
    </xf>
    <xf numFmtId="46" fontId="72" fillId="19" borderId="14" xfId="0" applyNumberFormat="1" applyFont="1" applyFill="1" applyBorder="1" applyAlignment="1">
      <alignment horizontal="center" vertical="center"/>
    </xf>
    <xf numFmtId="46" fontId="72" fillId="19" borderId="11" xfId="0" applyNumberFormat="1" applyFont="1" applyFill="1" applyBorder="1" applyAlignment="1">
      <alignment horizontal="center" vertical="center"/>
    </xf>
    <xf numFmtId="3" fontId="72" fillId="19" borderId="16" xfId="0" applyNumberFormat="1" applyFont="1" applyFill="1" applyBorder="1" applyAlignment="1">
      <alignment horizontal="center" vertical="center"/>
    </xf>
    <xf numFmtId="3" fontId="115" fillId="19" borderId="14" xfId="0" applyNumberFormat="1" applyFont="1" applyFill="1" applyBorder="1" applyAlignment="1">
      <alignment horizontal="center" vertical="center"/>
    </xf>
    <xf numFmtId="3" fontId="115" fillId="19" borderId="25" xfId="0" applyNumberFormat="1" applyFont="1" applyFill="1" applyBorder="1" applyAlignment="1">
      <alignment horizontal="center" vertical="center"/>
    </xf>
    <xf numFmtId="3" fontId="72" fillId="19" borderId="25" xfId="0" applyNumberFormat="1" applyFont="1" applyFill="1" applyBorder="1" applyAlignment="1">
      <alignment horizontal="center" vertical="center"/>
    </xf>
    <xf numFmtId="3" fontId="72" fillId="19" borderId="61" xfId="0" applyNumberFormat="1" applyFont="1" applyFill="1" applyBorder="1" applyAlignment="1">
      <alignment horizontal="center" vertical="center"/>
    </xf>
    <xf numFmtId="3" fontId="42" fillId="16" borderId="25" xfId="0" applyNumberFormat="1" applyFont="1" applyFill="1" applyBorder="1" applyAlignment="1">
      <alignment horizontal="center" vertical="center"/>
    </xf>
    <xf numFmtId="3" fontId="139" fillId="16" borderId="39" xfId="0" applyNumberFormat="1" applyFont="1" applyFill="1" applyBorder="1" applyAlignment="1">
      <alignment horizontal="center" vertical="center"/>
    </xf>
    <xf numFmtId="3" fontId="115" fillId="16" borderId="25" xfId="0" applyNumberFormat="1" applyFont="1" applyFill="1" applyBorder="1" applyAlignment="1">
      <alignment horizontal="center" vertical="center"/>
    </xf>
    <xf numFmtId="0" fontId="34" fillId="0" borderId="41" xfId="0" applyFont="1" applyFill="1" applyBorder="1" applyAlignment="1">
      <alignment horizontal="left" vertical="center"/>
    </xf>
    <xf numFmtId="0" fontId="34" fillId="0" borderId="37" xfId="0" applyFont="1" applyFill="1" applyBorder="1" applyAlignment="1">
      <alignment horizontal="left" vertical="center"/>
    </xf>
    <xf numFmtId="0" fontId="34" fillId="0" borderId="48" xfId="0" applyFont="1" applyFill="1" applyBorder="1" applyAlignment="1">
      <alignment horizontal="left" vertical="center"/>
    </xf>
    <xf numFmtId="0" fontId="34" fillId="0" borderId="31" xfId="0" applyFont="1" applyFill="1" applyBorder="1" applyAlignment="1">
      <alignment vertical="center" wrapText="1"/>
    </xf>
    <xf numFmtId="0" fontId="34" fillId="0" borderId="41" xfId="0" applyFont="1" applyFill="1" applyBorder="1" applyAlignment="1">
      <alignment vertical="center" wrapText="1"/>
    </xf>
    <xf numFmtId="0" fontId="34" fillId="0" borderId="48" xfId="0" applyFont="1" applyFill="1" applyBorder="1" applyAlignment="1">
      <alignment vertical="center" wrapText="1"/>
    </xf>
    <xf numFmtId="0" fontId="34" fillId="0" borderId="71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vertical="center" wrapText="1"/>
    </xf>
    <xf numFmtId="0" fontId="52" fillId="4" borderId="4" xfId="0" applyFont="1" applyFill="1" applyBorder="1" applyAlignment="1">
      <alignment horizontal="left" vertical="center"/>
    </xf>
    <xf numFmtId="0" fontId="110" fillId="0" borderId="0" xfId="0" applyFont="1" applyFill="1" applyAlignment="1">
      <alignment vertical="center"/>
    </xf>
    <xf numFmtId="0" fontId="86" fillId="0" borderId="0" xfId="0" applyFont="1" applyFill="1" applyAlignment="1">
      <alignment horizontal="center" vertical="center"/>
    </xf>
    <xf numFmtId="0" fontId="110" fillId="0" borderId="0" xfId="0" applyFont="1" applyFill="1" applyAlignment="1">
      <alignment vertical="center" wrapText="1"/>
    </xf>
    <xf numFmtId="0" fontId="42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112" fillId="0" borderId="0" xfId="0" applyFont="1" applyFill="1" applyAlignment="1">
      <alignment horizontal="center" vertical="center"/>
    </xf>
    <xf numFmtId="0" fontId="111" fillId="0" borderId="0" xfId="0" applyFont="1" applyFill="1" applyAlignment="1">
      <alignment horizontal="center" vertical="center"/>
    </xf>
    <xf numFmtId="0" fontId="96" fillId="0" borderId="80" xfId="0" applyFont="1" applyFill="1" applyBorder="1" applyAlignment="1">
      <alignment vertical="center" wrapText="1"/>
    </xf>
    <xf numFmtId="0" fontId="104" fillId="0" borderId="85" xfId="0" applyFont="1" applyFill="1" applyBorder="1" applyAlignment="1">
      <alignment vertical="center" wrapText="1"/>
    </xf>
    <xf numFmtId="0" fontId="106" fillId="0" borderId="85" xfId="0" applyFont="1" applyFill="1" applyBorder="1" applyAlignment="1">
      <alignment horizontal="center" vertical="center" wrapText="1"/>
    </xf>
    <xf numFmtId="0" fontId="103" fillId="0" borderId="90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57" fillId="0" borderId="8" xfId="0" applyFont="1" applyBorder="1" applyAlignment="1">
      <alignment horizontal="left" vertical="center"/>
    </xf>
    <xf numFmtId="0" fontId="57" fillId="0" borderId="9" xfId="0" applyFont="1" applyBorder="1" applyAlignment="1">
      <alignment horizontal="left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left" vertical="center"/>
    </xf>
    <xf numFmtId="0" fontId="52" fillId="0" borderId="4" xfId="0" applyFont="1" applyBorder="1" applyAlignment="1">
      <alignment horizontal="left" vertical="center"/>
    </xf>
    <xf numFmtId="0" fontId="52" fillId="0" borderId="17" xfId="0" applyFont="1" applyBorder="1" applyAlignment="1">
      <alignment horizontal="left" vertical="center"/>
    </xf>
    <xf numFmtId="0" fontId="52" fillId="0" borderId="33" xfId="0" applyFont="1" applyBorder="1" applyAlignment="1">
      <alignment horizontal="left" vertical="center"/>
    </xf>
    <xf numFmtId="0" fontId="52" fillId="0" borderId="62" xfId="0" applyFont="1" applyBorder="1" applyAlignment="1">
      <alignment horizontal="left" vertical="center"/>
    </xf>
    <xf numFmtId="0" fontId="59" fillId="3" borderId="4" xfId="0" applyFont="1" applyFill="1" applyBorder="1" applyAlignment="1">
      <alignment horizontal="center" vertical="center" wrapText="1"/>
    </xf>
    <xf numFmtId="0" fontId="59" fillId="3" borderId="0" xfId="0" applyFont="1" applyFill="1" applyAlignment="1">
      <alignment horizontal="center" vertical="center" wrapText="1"/>
    </xf>
    <xf numFmtId="0" fontId="52" fillId="0" borderId="43" xfId="0" applyFont="1" applyBorder="1" applyAlignment="1">
      <alignment horizontal="left" vertical="center"/>
    </xf>
    <xf numFmtId="0" fontId="52" fillId="0" borderId="55" xfId="0" applyFont="1" applyBorder="1" applyAlignment="1">
      <alignment horizontal="left" vertical="center"/>
    </xf>
    <xf numFmtId="0" fontId="59" fillId="3" borderId="13" xfId="0" applyFont="1" applyFill="1" applyBorder="1" applyAlignment="1">
      <alignment horizontal="center" vertical="center" wrapText="1"/>
    </xf>
    <xf numFmtId="0" fontId="52" fillId="0" borderId="34" xfId="0" applyFont="1" applyBorder="1" applyAlignment="1">
      <alignment horizontal="left" vertical="center"/>
    </xf>
    <xf numFmtId="0" fontId="52" fillId="0" borderId="20" xfId="0" applyFont="1" applyBorder="1" applyAlignment="1">
      <alignment horizontal="left" vertical="center"/>
    </xf>
    <xf numFmtId="0" fontId="52" fillId="0" borderId="34" xfId="0" applyFont="1" applyFill="1" applyBorder="1" applyAlignment="1">
      <alignment horizontal="left" vertical="center"/>
    </xf>
    <xf numFmtId="0" fontId="52" fillId="0" borderId="20" xfId="0" applyFont="1" applyFill="1" applyBorder="1" applyAlignment="1">
      <alignment horizontal="left" vertical="center"/>
    </xf>
    <xf numFmtId="0" fontId="57" fillId="0" borderId="28" xfId="0" applyFont="1" applyBorder="1" applyAlignment="1">
      <alignment horizontal="left" vertical="center" wrapText="1"/>
    </xf>
    <xf numFmtId="0" fontId="57" fillId="0" borderId="30" xfId="0" applyFont="1" applyBorder="1" applyAlignment="1">
      <alignment horizontal="left" vertical="center" wrapText="1"/>
    </xf>
    <xf numFmtId="0" fontId="57" fillId="0" borderId="43" xfId="0" applyFont="1" applyBorder="1" applyAlignment="1">
      <alignment horizontal="left" vertical="center" wrapText="1"/>
    </xf>
    <xf numFmtId="0" fontId="57" fillId="0" borderId="63" xfId="0" applyFont="1" applyBorder="1" applyAlignment="1">
      <alignment horizontal="left" vertical="center" wrapText="1"/>
    </xf>
    <xf numFmtId="0" fontId="59" fillId="3" borderId="8" xfId="0" applyFont="1" applyFill="1" applyBorder="1" applyAlignment="1">
      <alignment horizontal="center" vertical="center" wrapText="1"/>
    </xf>
    <xf numFmtId="0" fontId="59" fillId="3" borderId="9" xfId="0" applyFont="1" applyFill="1" applyBorder="1" applyAlignment="1">
      <alignment horizontal="center" vertical="center" wrapText="1"/>
    </xf>
    <xf numFmtId="0" fontId="52" fillId="0" borderId="38" xfId="0" applyFont="1" applyBorder="1" applyAlignment="1">
      <alignment horizontal="left" vertical="center"/>
    </xf>
    <xf numFmtId="0" fontId="52" fillId="0" borderId="62" xfId="0" applyFont="1" applyBorder="1" applyAlignment="1">
      <alignment horizontal="left" vertical="center" wrapText="1"/>
    </xf>
    <xf numFmtId="0" fontId="52" fillId="0" borderId="40" xfId="0" applyFont="1" applyBorder="1" applyAlignment="1">
      <alignment horizontal="left" vertical="center" wrapText="1"/>
    </xf>
    <xf numFmtId="0" fontId="52" fillId="0" borderId="8" xfId="0" applyFont="1" applyBorder="1" applyAlignment="1">
      <alignment horizontal="left" vertical="center" wrapText="1"/>
    </xf>
    <xf numFmtId="0" fontId="52" fillId="0" borderId="10" xfId="0" applyFont="1" applyBorder="1" applyAlignment="1">
      <alignment horizontal="left" vertical="center" wrapText="1"/>
    </xf>
    <xf numFmtId="0" fontId="52" fillId="0" borderId="17" xfId="0" applyFont="1" applyBorder="1" applyAlignment="1">
      <alignment horizontal="left" vertical="center" wrapText="1"/>
    </xf>
    <xf numFmtId="0" fontId="52" fillId="0" borderId="26" xfId="0" applyFont="1" applyBorder="1" applyAlignment="1">
      <alignment horizontal="left" vertical="center" wrapText="1"/>
    </xf>
    <xf numFmtId="0" fontId="52" fillId="0" borderId="27" xfId="0" applyFont="1" applyBorder="1" applyAlignment="1">
      <alignment horizontal="left" vertical="center"/>
    </xf>
    <xf numFmtId="0" fontId="52" fillId="0" borderId="53" xfId="0" applyFont="1" applyBorder="1" applyAlignment="1">
      <alignment horizontal="left" vertical="center"/>
    </xf>
    <xf numFmtId="0" fontId="52" fillId="4" borderId="8" xfId="0" applyFont="1" applyFill="1" applyBorder="1" applyAlignment="1">
      <alignment horizontal="left" vertical="center"/>
    </xf>
    <xf numFmtId="0" fontId="52" fillId="4" borderId="10" xfId="0" applyFont="1" applyFill="1" applyBorder="1" applyAlignment="1">
      <alignment horizontal="left" vertical="center"/>
    </xf>
    <xf numFmtId="0" fontId="52" fillId="0" borderId="13" xfId="0" applyFont="1" applyBorder="1" applyAlignment="1">
      <alignment horizontal="left" vertical="center" wrapText="1"/>
    </xf>
    <xf numFmtId="0" fontId="52" fillId="0" borderId="6" xfId="0" applyFont="1" applyBorder="1" applyAlignment="1">
      <alignment horizontal="left" vertical="center" wrapText="1"/>
    </xf>
    <xf numFmtId="0" fontId="52" fillId="0" borderId="27" xfId="0" applyFont="1" applyBorder="1" applyAlignment="1">
      <alignment horizontal="left" vertical="center" wrapText="1"/>
    </xf>
    <xf numFmtId="0" fontId="52" fillId="0" borderId="53" xfId="0" applyFont="1" applyBorder="1" applyAlignment="1">
      <alignment horizontal="left" vertical="center" wrapText="1"/>
    </xf>
    <xf numFmtId="0" fontId="52" fillId="0" borderId="33" xfId="0" applyFont="1" applyBorder="1" applyAlignment="1">
      <alignment horizontal="left" vertical="center" wrapText="1"/>
    </xf>
    <xf numFmtId="0" fontId="52" fillId="0" borderId="38" xfId="0" applyFont="1" applyBorder="1" applyAlignment="1">
      <alignment horizontal="left" vertical="center" wrapText="1"/>
    </xf>
    <xf numFmtId="0" fontId="52" fillId="0" borderId="42" xfId="0" applyFont="1" applyBorder="1" applyAlignment="1">
      <alignment horizontal="left" vertical="center" wrapText="1"/>
    </xf>
    <xf numFmtId="0" fontId="52" fillId="0" borderId="60" xfId="0" applyFont="1" applyBorder="1" applyAlignment="1">
      <alignment horizontal="left" vertical="center" wrapText="1"/>
    </xf>
    <xf numFmtId="0" fontId="52" fillId="0" borderId="33" xfId="0" applyFont="1" applyFill="1" applyBorder="1" applyAlignment="1">
      <alignment horizontal="left" vertical="center"/>
    </xf>
    <xf numFmtId="0" fontId="52" fillId="0" borderId="38" xfId="0" applyFont="1" applyFill="1" applyBorder="1" applyAlignment="1">
      <alignment horizontal="left" vertical="center"/>
    </xf>
    <xf numFmtId="0" fontId="52" fillId="0" borderId="33" xfId="0" applyFont="1" applyFill="1" applyBorder="1" applyAlignment="1">
      <alignment horizontal="left" vertical="center" wrapText="1"/>
    </xf>
    <xf numFmtId="0" fontId="52" fillId="0" borderId="38" xfId="0" applyFont="1" applyFill="1" applyBorder="1" applyAlignment="1">
      <alignment horizontal="left" vertical="center" wrapText="1"/>
    </xf>
    <xf numFmtId="0" fontId="52" fillId="0" borderId="62" xfId="0" applyFont="1" applyFill="1" applyBorder="1" applyAlignment="1">
      <alignment horizontal="left" vertical="center" wrapText="1"/>
    </xf>
    <xf numFmtId="0" fontId="52" fillId="0" borderId="40" xfId="0" applyFont="1" applyFill="1" applyBorder="1" applyAlignment="1">
      <alignment horizontal="left" vertical="center" wrapText="1"/>
    </xf>
    <xf numFmtId="0" fontId="52" fillId="0" borderId="8" xfId="0" applyFont="1" applyFill="1" applyBorder="1" applyAlignment="1">
      <alignment horizontal="left" vertical="center" wrapText="1"/>
    </xf>
    <xf numFmtId="0" fontId="52" fillId="0" borderId="10" xfId="0" applyFont="1" applyFill="1" applyBorder="1" applyAlignment="1">
      <alignment horizontal="left" vertical="center" wrapText="1"/>
    </xf>
    <xf numFmtId="0" fontId="52" fillId="4" borderId="62" xfId="0" applyFont="1" applyFill="1" applyBorder="1" applyAlignment="1">
      <alignment horizontal="left" vertical="center"/>
    </xf>
    <xf numFmtId="0" fontId="52" fillId="4" borderId="40" xfId="0" applyFont="1" applyFill="1" applyBorder="1" applyAlignment="1">
      <alignment horizontal="left" vertical="center"/>
    </xf>
    <xf numFmtId="0" fontId="52" fillId="4" borderId="18" xfId="0" applyFont="1" applyFill="1" applyBorder="1" applyAlignment="1">
      <alignment horizontal="left" vertical="center"/>
    </xf>
    <xf numFmtId="0" fontId="52" fillId="4" borderId="22" xfId="0" applyFont="1" applyFill="1" applyBorder="1" applyAlignment="1">
      <alignment horizontal="left" vertical="center"/>
    </xf>
    <xf numFmtId="0" fontId="52" fillId="4" borderId="33" xfId="0" applyFont="1" applyFill="1" applyBorder="1" applyAlignment="1">
      <alignment horizontal="left" vertical="center"/>
    </xf>
    <xf numFmtId="0" fontId="52" fillId="4" borderId="38" xfId="0" applyFont="1" applyFill="1" applyBorder="1" applyAlignment="1">
      <alignment horizontal="left" vertical="center"/>
    </xf>
    <xf numFmtId="0" fontId="52" fillId="4" borderId="34" xfId="0" applyFont="1" applyFill="1" applyBorder="1" applyAlignment="1">
      <alignment horizontal="left" vertical="center"/>
    </xf>
    <xf numFmtId="0" fontId="52" fillId="4" borderId="37" xfId="0" applyFont="1" applyFill="1" applyBorder="1" applyAlignment="1">
      <alignment horizontal="left" vertical="center"/>
    </xf>
    <xf numFmtId="0" fontId="26" fillId="3" borderId="8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57" fillId="4" borderId="8" xfId="0" applyFont="1" applyFill="1" applyBorder="1" applyAlignment="1">
      <alignment horizontal="left" vertical="center" wrapText="1"/>
    </xf>
    <xf numFmtId="0" fontId="57" fillId="4" borderId="10" xfId="0" applyFont="1" applyFill="1" applyBorder="1" applyAlignment="1">
      <alignment horizontal="left" vertical="center" wrapText="1"/>
    </xf>
    <xf numFmtId="0" fontId="52" fillId="4" borderId="8" xfId="0" applyFont="1" applyFill="1" applyBorder="1" applyAlignment="1">
      <alignment vertical="center" wrapText="1"/>
    </xf>
    <xf numFmtId="0" fontId="52" fillId="4" borderId="10" xfId="0" applyFont="1" applyFill="1" applyBorder="1" applyAlignment="1">
      <alignment vertical="center" wrapText="1"/>
    </xf>
    <xf numFmtId="0" fontId="57" fillId="0" borderId="8" xfId="0" applyFont="1" applyFill="1" applyBorder="1" applyAlignment="1">
      <alignment horizontal="left" vertical="center" wrapText="1"/>
    </xf>
    <xf numFmtId="0" fontId="57" fillId="0" borderId="10" xfId="0" applyFont="1" applyFill="1" applyBorder="1" applyAlignment="1">
      <alignment horizontal="left" vertical="center" wrapText="1"/>
    </xf>
    <xf numFmtId="0" fontId="52" fillId="4" borderId="8" xfId="0" applyFont="1" applyFill="1" applyBorder="1" applyAlignment="1">
      <alignment horizontal="left" vertical="center" wrapText="1"/>
    </xf>
    <xf numFmtId="0" fontId="52" fillId="4" borderId="10" xfId="0" applyFont="1" applyFill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9" fillId="3" borderId="10" xfId="0" applyFont="1" applyFill="1" applyBorder="1" applyAlignment="1">
      <alignment horizontal="center" vertical="center" wrapText="1"/>
    </xf>
    <xf numFmtId="0" fontId="57" fillId="0" borderId="33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2" fillId="4" borderId="9" xfId="0" applyFont="1" applyFill="1" applyBorder="1" applyAlignment="1">
      <alignment horizontal="left" vertical="center"/>
    </xf>
    <xf numFmtId="0" fontId="52" fillId="4" borderId="23" xfId="0" applyFont="1" applyFill="1" applyBorder="1" applyAlignment="1">
      <alignment horizontal="left" vertical="center"/>
    </xf>
    <xf numFmtId="0" fontId="52" fillId="0" borderId="46" xfId="0" applyFont="1" applyFill="1" applyBorder="1" applyAlignment="1">
      <alignment horizontal="left" vertical="center"/>
    </xf>
    <xf numFmtId="0" fontId="52" fillId="0" borderId="50" xfId="0" applyFont="1" applyFill="1" applyBorder="1" applyAlignment="1">
      <alignment horizontal="left" vertical="center"/>
    </xf>
    <xf numFmtId="0" fontId="52" fillId="0" borderId="4" xfId="0" applyFont="1" applyFill="1" applyBorder="1" applyAlignment="1">
      <alignment horizontal="center" vertical="center" wrapText="1"/>
    </xf>
    <xf numFmtId="0" fontId="52" fillId="0" borderId="13" xfId="0" applyFont="1" applyFill="1" applyBorder="1" applyAlignment="1">
      <alignment horizontal="center" vertical="center" wrapText="1"/>
    </xf>
    <xf numFmtId="0" fontId="34" fillId="0" borderId="64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52" fillId="0" borderId="54" xfId="0" applyFont="1" applyBorder="1" applyAlignment="1">
      <alignment horizontal="center" vertical="center"/>
    </xf>
    <xf numFmtId="0" fontId="52" fillId="0" borderId="69" xfId="0" applyFont="1" applyBorder="1" applyAlignment="1">
      <alignment horizontal="center" vertical="center"/>
    </xf>
    <xf numFmtId="0" fontId="52" fillId="4" borderId="64" xfId="0" applyFont="1" applyFill="1" applyBorder="1" applyAlignment="1">
      <alignment horizontal="left" vertical="center"/>
    </xf>
    <xf numFmtId="0" fontId="52" fillId="4" borderId="67" xfId="0" applyFont="1" applyFill="1" applyBorder="1" applyAlignment="1">
      <alignment horizontal="left" vertical="center"/>
    </xf>
    <xf numFmtId="0" fontId="52" fillId="0" borderId="28" xfId="0" applyFont="1" applyBorder="1" applyAlignment="1">
      <alignment horizontal="center" vertical="center" wrapText="1"/>
    </xf>
    <xf numFmtId="0" fontId="52" fillId="0" borderId="34" xfId="0" applyFont="1" applyBorder="1" applyAlignment="1">
      <alignment horizontal="center" vertical="center" wrapText="1"/>
    </xf>
    <xf numFmtId="0" fontId="52" fillId="0" borderId="46" xfId="0" applyFont="1" applyBorder="1" applyAlignment="1">
      <alignment horizontal="center" vertical="center" wrapText="1"/>
    </xf>
    <xf numFmtId="0" fontId="51" fillId="4" borderId="18" xfId="0" applyFont="1" applyFill="1" applyBorder="1" applyAlignment="1">
      <alignment horizontal="left" vertical="center"/>
    </xf>
    <xf numFmtId="0" fontId="51" fillId="4" borderId="2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0" fontId="52" fillId="4" borderId="27" xfId="0" applyFont="1" applyFill="1" applyBorder="1" applyAlignment="1">
      <alignment horizontal="left" vertical="center"/>
    </xf>
    <xf numFmtId="0" fontId="52" fillId="4" borderId="53" xfId="0" applyFont="1" applyFill="1" applyBorder="1" applyAlignment="1">
      <alignment horizontal="left" vertical="center"/>
    </xf>
    <xf numFmtId="0" fontId="52" fillId="0" borderId="40" xfId="0" applyFont="1" applyBorder="1" applyAlignment="1">
      <alignment horizontal="left" vertical="center"/>
    </xf>
    <xf numFmtId="0" fontId="52" fillId="4" borderId="17" xfId="0" applyFont="1" applyFill="1" applyBorder="1" applyAlignment="1">
      <alignment horizontal="left" vertical="center"/>
    </xf>
    <xf numFmtId="0" fontId="52" fillId="4" borderId="26" xfId="0" applyFont="1" applyFill="1" applyBorder="1" applyAlignment="1">
      <alignment horizontal="left" vertical="center"/>
    </xf>
    <xf numFmtId="164" fontId="18" fillId="3" borderId="3" xfId="0" applyNumberFormat="1" applyFont="1" applyFill="1" applyBorder="1" applyAlignment="1">
      <alignment horizontal="center" vertical="center" wrapText="1"/>
    </xf>
    <xf numFmtId="164" fontId="18" fillId="3" borderId="7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164" fontId="19" fillId="3" borderId="11" xfId="0" applyNumberFormat="1" applyFont="1" applyFill="1" applyBorder="1" applyAlignment="1">
      <alignment horizontal="center" vertical="center" wrapText="1"/>
    </xf>
    <xf numFmtId="164" fontId="19" fillId="3" borderId="15" xfId="0" applyNumberFormat="1" applyFont="1" applyFill="1" applyBorder="1" applyAlignment="1">
      <alignment horizontal="center" vertical="center" wrapText="1"/>
    </xf>
    <xf numFmtId="164" fontId="19" fillId="3" borderId="16" xfId="0" applyNumberFormat="1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164" fontId="20" fillId="3" borderId="11" xfId="0" applyNumberFormat="1" applyFont="1" applyFill="1" applyBorder="1" applyAlignment="1">
      <alignment horizontal="center" vertical="center" wrapText="1"/>
    </xf>
    <xf numFmtId="164" fontId="20" fillId="3" borderId="15" xfId="0" applyNumberFormat="1" applyFont="1" applyFill="1" applyBorder="1" applyAlignment="1">
      <alignment horizontal="center" vertical="center" wrapText="1"/>
    </xf>
    <xf numFmtId="164" fontId="20" fillId="3" borderId="16" xfId="0" applyNumberFormat="1" applyFont="1" applyFill="1" applyBorder="1" applyAlignment="1">
      <alignment horizontal="center" vertical="center" wrapText="1"/>
    </xf>
    <xf numFmtId="0" fontId="60" fillId="3" borderId="11" xfId="0" applyFont="1" applyFill="1" applyBorder="1" applyAlignment="1">
      <alignment horizontal="center" vertical="center" wrapText="1"/>
    </xf>
    <xf numFmtId="0" fontId="60" fillId="3" borderId="15" xfId="0" applyFont="1" applyFill="1" applyBorder="1" applyAlignment="1">
      <alignment horizontal="center" vertical="center" wrapText="1"/>
    </xf>
    <xf numFmtId="0" fontId="60" fillId="3" borderId="16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87" fillId="0" borderId="1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/>
    </xf>
    <xf numFmtId="0" fontId="87" fillId="0" borderId="4" xfId="0" applyFont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0" borderId="13" xfId="0" applyFont="1" applyBorder="1" applyAlignment="1">
      <alignment horizontal="center" vertical="center"/>
    </xf>
    <xf numFmtId="0" fontId="87" fillId="0" borderId="5" xfId="0" applyFont="1" applyBorder="1" applyAlignment="1">
      <alignment horizontal="center" vertical="center"/>
    </xf>
    <xf numFmtId="17" fontId="90" fillId="3" borderId="11" xfId="0" applyNumberFormat="1" applyFont="1" applyFill="1" applyBorder="1" applyAlignment="1">
      <alignment horizontal="center" vertical="center" wrapText="1"/>
    </xf>
    <xf numFmtId="17" fontId="90" fillId="3" borderId="16" xfId="0" applyNumberFormat="1" applyFont="1" applyFill="1" applyBorder="1" applyAlignment="1">
      <alignment horizontal="center" vertical="center" wrapText="1"/>
    </xf>
    <xf numFmtId="17" fontId="21" fillId="3" borderId="2" xfId="0" applyNumberFormat="1" applyFont="1" applyFill="1" applyBorder="1" applyAlignment="1">
      <alignment horizontal="center" vertical="center"/>
    </xf>
    <xf numFmtId="17" fontId="21" fillId="3" borderId="5" xfId="0" applyNumberFormat="1" applyFont="1" applyFill="1" applyBorder="1" applyAlignment="1">
      <alignment horizontal="center" vertical="center"/>
    </xf>
    <xf numFmtId="17" fontId="22" fillId="3" borderId="64" xfId="0" applyNumberFormat="1" applyFont="1" applyFill="1" applyBorder="1" applyAlignment="1">
      <alignment horizontal="center" vertical="center"/>
    </xf>
    <xf numFmtId="17" fontId="22" fillId="3" borderId="65" xfId="0" applyNumberFormat="1" applyFont="1" applyFill="1" applyBorder="1" applyAlignment="1">
      <alignment horizontal="center" vertical="center"/>
    </xf>
    <xf numFmtId="17" fontId="22" fillId="3" borderId="12" xfId="0" applyNumberFormat="1" applyFont="1" applyFill="1" applyBorder="1" applyAlignment="1">
      <alignment horizontal="center" vertical="center"/>
    </xf>
    <xf numFmtId="0" fontId="109" fillId="0" borderId="13" xfId="0" applyFont="1" applyBorder="1" applyAlignment="1">
      <alignment horizontal="center" vertical="center"/>
    </xf>
    <xf numFmtId="0" fontId="109" fillId="0" borderId="5" xfId="0" applyFont="1" applyBorder="1" applyAlignment="1">
      <alignment horizontal="center" vertical="center"/>
    </xf>
    <xf numFmtId="0" fontId="109" fillId="0" borderId="6" xfId="0" applyFont="1" applyBorder="1" applyAlignment="1">
      <alignment horizontal="center" vertical="center"/>
    </xf>
    <xf numFmtId="3" fontId="109" fillId="0" borderId="13" xfId="0" applyNumberFormat="1" applyFont="1" applyBorder="1" applyAlignment="1">
      <alignment horizontal="center" vertical="center"/>
    </xf>
    <xf numFmtId="3" fontId="109" fillId="0" borderId="5" xfId="0" applyNumberFormat="1" applyFont="1" applyBorder="1" applyAlignment="1">
      <alignment horizontal="center" vertical="center"/>
    </xf>
    <xf numFmtId="3" fontId="109" fillId="0" borderId="6" xfId="0" applyNumberFormat="1" applyFont="1" applyBorder="1" applyAlignment="1">
      <alignment horizontal="center" vertical="center"/>
    </xf>
    <xf numFmtId="0" fontId="35" fillId="14" borderId="8" xfId="0" applyFont="1" applyFill="1" applyBorder="1" applyAlignment="1">
      <alignment horizontal="center" vertical="center"/>
    </xf>
    <xf numFmtId="0" fontId="35" fillId="14" borderId="9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17" fontId="113" fillId="0" borderId="0" xfId="0" applyNumberFormat="1" applyFont="1" applyAlignment="1">
      <alignment horizontal="center" vertical="center" wrapText="1"/>
    </xf>
    <xf numFmtId="17" fontId="113" fillId="0" borderId="0" xfId="0" applyNumberFormat="1" applyFont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115" fillId="14" borderId="11" xfId="0" applyFont="1" applyFill="1" applyBorder="1" applyAlignment="1">
      <alignment horizontal="center" vertical="center"/>
    </xf>
    <xf numFmtId="0" fontId="115" fillId="14" borderId="16" xfId="0" applyFont="1" applyFill="1" applyBorder="1" applyAlignment="1">
      <alignment horizontal="center" vertical="center"/>
    </xf>
    <xf numFmtId="49" fontId="52" fillId="14" borderId="8" xfId="0" applyNumberFormat="1" applyFont="1" applyFill="1" applyBorder="1" applyAlignment="1">
      <alignment horizontal="center" vertical="center" textRotation="90" wrapText="1"/>
    </xf>
    <xf numFmtId="49" fontId="52" fillId="14" borderId="10" xfId="0" applyNumberFormat="1" applyFont="1" applyFill="1" applyBorder="1" applyAlignment="1">
      <alignment horizontal="center" vertical="center" textRotation="90" wrapText="1"/>
    </xf>
    <xf numFmtId="49" fontId="52" fillId="9" borderId="8" xfId="0" applyNumberFormat="1" applyFont="1" applyFill="1" applyBorder="1" applyAlignment="1">
      <alignment horizontal="center" vertical="center" textRotation="90" wrapText="1"/>
    </xf>
    <xf numFmtId="49" fontId="52" fillId="9" borderId="10" xfId="0" applyNumberFormat="1" applyFont="1" applyFill="1" applyBorder="1" applyAlignment="1">
      <alignment horizontal="center" vertical="center" textRotation="90" wrapText="1"/>
    </xf>
    <xf numFmtId="49" fontId="117" fillId="15" borderId="8" xfId="0" applyNumberFormat="1" applyFont="1" applyFill="1" applyBorder="1" applyAlignment="1">
      <alignment horizontal="center" vertical="center" textRotation="90" wrapText="1"/>
    </xf>
    <xf numFmtId="49" fontId="117" fillId="15" borderId="10" xfId="0" applyNumberFormat="1" applyFont="1" applyFill="1" applyBorder="1" applyAlignment="1">
      <alignment horizontal="center" vertical="center" textRotation="90" wrapText="1"/>
    </xf>
    <xf numFmtId="3" fontId="128" fillId="12" borderId="101" xfId="0" applyNumberFormat="1" applyFont="1" applyFill="1" applyBorder="1" applyAlignment="1">
      <alignment horizontal="center" vertical="center"/>
    </xf>
    <xf numFmtId="3" fontId="128" fillId="12" borderId="109" xfId="0" applyNumberFormat="1" applyFont="1" applyFill="1" applyBorder="1" applyAlignment="1">
      <alignment horizontal="center" vertical="center"/>
    </xf>
    <xf numFmtId="9" fontId="129" fillId="12" borderId="102" xfId="0" applyNumberFormat="1" applyFont="1" applyFill="1" applyBorder="1" applyAlignment="1">
      <alignment horizontal="center" vertical="center"/>
    </xf>
    <xf numFmtId="9" fontId="129" fillId="12" borderId="110" xfId="0" applyNumberFormat="1" applyFont="1" applyFill="1" applyBorder="1" applyAlignment="1">
      <alignment horizontal="center" vertical="center"/>
    </xf>
    <xf numFmtId="3" fontId="128" fillId="12" borderId="105" xfId="0" applyNumberFormat="1" applyFont="1" applyFill="1" applyBorder="1" applyAlignment="1">
      <alignment horizontal="center" vertical="center"/>
    </xf>
    <xf numFmtId="3" fontId="128" fillId="12" borderId="106" xfId="0" applyNumberFormat="1" applyFont="1" applyFill="1" applyBorder="1" applyAlignment="1">
      <alignment horizontal="center" vertical="center"/>
    </xf>
    <xf numFmtId="3" fontId="128" fillId="12" borderId="107" xfId="0" applyNumberFormat="1" applyFont="1" applyFill="1" applyBorder="1" applyAlignment="1">
      <alignment horizontal="center" vertical="center"/>
    </xf>
    <xf numFmtId="49" fontId="131" fillId="0" borderId="0" xfId="0" applyNumberFormat="1" applyFont="1" applyAlignment="1">
      <alignment horizontal="center"/>
    </xf>
    <xf numFmtId="0" fontId="131" fillId="0" borderId="0" xfId="0" applyFont="1" applyAlignment="1">
      <alignment horizontal="center"/>
    </xf>
    <xf numFmtId="0" fontId="130" fillId="12" borderId="104" xfId="0" applyFont="1" applyFill="1" applyBorder="1" applyAlignment="1">
      <alignment horizontal="center" vertical="center"/>
    </xf>
    <xf numFmtId="0" fontId="115" fillId="14" borderId="15" xfId="0" applyFont="1" applyFill="1" applyBorder="1" applyAlignment="1">
      <alignment horizontal="center" vertical="center"/>
    </xf>
    <xf numFmtId="49" fontId="34" fillId="9" borderId="2" xfId="0" applyNumberFormat="1" applyFont="1" applyFill="1" applyBorder="1" applyAlignment="1">
      <alignment horizontal="center" vertical="center" textRotation="90" wrapText="1"/>
    </xf>
    <xf numFmtId="49" fontId="34" fillId="9" borderId="5" xfId="0" applyNumberFormat="1" applyFont="1" applyFill="1" applyBorder="1" applyAlignment="1">
      <alignment horizontal="center" vertical="center" textRotation="90" wrapText="1"/>
    </xf>
    <xf numFmtId="49" fontId="26" fillId="15" borderId="3" xfId="0" applyNumberFormat="1" applyFont="1" applyFill="1" applyBorder="1" applyAlignment="1">
      <alignment horizontal="center" vertical="center" textRotation="90" wrapText="1"/>
    </xf>
    <xf numFmtId="49" fontId="26" fillId="15" borderId="6" xfId="0" applyNumberFormat="1" applyFont="1" applyFill="1" applyBorder="1" applyAlignment="1">
      <alignment horizontal="center" vertical="center" textRotation="90" wrapText="1"/>
    </xf>
    <xf numFmtId="49" fontId="34" fillId="14" borderId="1" xfId="0" applyNumberFormat="1" applyFont="1" applyFill="1" applyBorder="1" applyAlignment="1">
      <alignment horizontal="center" vertical="center" textRotation="90" wrapText="1"/>
    </xf>
    <xf numFmtId="49" fontId="34" fillId="14" borderId="13" xfId="0" applyNumberFormat="1" applyFont="1" applyFill="1" applyBorder="1" applyAlignment="1">
      <alignment horizontal="center" vertical="center" textRotation="90" wrapText="1"/>
    </xf>
    <xf numFmtId="49" fontId="72" fillId="14" borderId="8" xfId="0" applyNumberFormat="1" applyFont="1" applyFill="1" applyBorder="1" applyAlignment="1">
      <alignment horizontal="center" vertical="center" wrapText="1"/>
    </xf>
    <xf numFmtId="49" fontId="72" fillId="14" borderId="9" xfId="0" applyNumberFormat="1" applyFont="1" applyFill="1" applyBorder="1" applyAlignment="1">
      <alignment horizontal="center" vertical="center" wrapText="1"/>
    </xf>
    <xf numFmtId="49" fontId="72" fillId="14" borderId="10" xfId="0" applyNumberFormat="1" applyFont="1" applyFill="1" applyBorder="1" applyAlignment="1">
      <alignment horizontal="center" vertical="center" wrapText="1"/>
    </xf>
    <xf numFmtId="0" fontId="72" fillId="14" borderId="8" xfId="0" applyFont="1" applyFill="1" applyBorder="1" applyAlignment="1">
      <alignment horizontal="center" vertical="center"/>
    </xf>
    <xf numFmtId="0" fontId="72" fillId="14" borderId="10" xfId="0" applyFont="1" applyFill="1" applyBorder="1" applyAlignment="1">
      <alignment horizontal="center" vertical="center"/>
    </xf>
    <xf numFmtId="49" fontId="117" fillId="15" borderId="111" xfId="0" applyNumberFormat="1" applyFont="1" applyFill="1" applyBorder="1" applyAlignment="1">
      <alignment horizontal="center" vertical="center" textRotation="90" wrapText="1"/>
    </xf>
    <xf numFmtId="49" fontId="117" fillId="15" borderId="112" xfId="0" applyNumberFormat="1" applyFont="1" applyFill="1" applyBorder="1" applyAlignment="1">
      <alignment horizontal="center" vertical="center" textRotation="90" wrapText="1"/>
    </xf>
    <xf numFmtId="0" fontId="119" fillId="14" borderId="11" xfId="0" applyFont="1" applyFill="1" applyBorder="1" applyAlignment="1">
      <alignment horizontal="center" vertical="center" textRotation="90" wrapText="1"/>
    </xf>
    <xf numFmtId="0" fontId="119" fillId="14" borderId="16" xfId="0" applyFont="1" applyFill="1" applyBorder="1" applyAlignment="1">
      <alignment horizontal="center" vertical="center" textRotation="90" wrapText="1"/>
    </xf>
    <xf numFmtId="9" fontId="119" fillId="14" borderId="11" xfId="0" applyNumberFormat="1" applyFont="1" applyFill="1" applyBorder="1" applyAlignment="1">
      <alignment horizontal="center" vertical="center" textRotation="90"/>
    </xf>
    <xf numFmtId="9" fontId="119" fillId="14" borderId="16" xfId="0" applyNumberFormat="1" applyFont="1" applyFill="1" applyBorder="1" applyAlignment="1">
      <alignment horizontal="center" vertical="center" textRotation="90"/>
    </xf>
    <xf numFmtId="49" fontId="52" fillId="9" borderId="111" xfId="0" applyNumberFormat="1" applyFont="1" applyFill="1" applyBorder="1" applyAlignment="1">
      <alignment horizontal="center" vertical="center" textRotation="90" wrapText="1"/>
    </xf>
    <xf numFmtId="49" fontId="52" fillId="9" borderId="112" xfId="0" applyNumberFormat="1" applyFont="1" applyFill="1" applyBorder="1" applyAlignment="1">
      <alignment horizontal="center" vertical="center" textRotation="90" wrapText="1"/>
    </xf>
    <xf numFmtId="49" fontId="52" fillId="14" borderId="111" xfId="0" applyNumberFormat="1" applyFont="1" applyFill="1" applyBorder="1" applyAlignment="1">
      <alignment horizontal="center" vertical="center" textRotation="90" wrapText="1"/>
    </xf>
    <xf numFmtId="49" fontId="52" fillId="14" borderId="112" xfId="0" applyNumberFormat="1" applyFont="1" applyFill="1" applyBorder="1" applyAlignment="1">
      <alignment horizontal="center" vertical="center" textRotation="90" wrapText="1"/>
    </xf>
    <xf numFmtId="3" fontId="130" fillId="12" borderId="104" xfId="0" applyNumberFormat="1" applyFont="1" applyFill="1" applyBorder="1" applyAlignment="1">
      <alignment horizontal="center" vertical="center"/>
    </xf>
    <xf numFmtId="3" fontId="130" fillId="12" borderId="118" xfId="0" applyNumberFormat="1" applyFont="1" applyFill="1" applyBorder="1" applyAlignment="1">
      <alignment horizontal="center" vertical="center"/>
    </xf>
    <xf numFmtId="3" fontId="130" fillId="12" borderId="109" xfId="0" applyNumberFormat="1" applyFont="1" applyFill="1" applyBorder="1" applyAlignment="1">
      <alignment horizontal="center" vertical="center"/>
    </xf>
    <xf numFmtId="3" fontId="130" fillId="12" borderId="124" xfId="0" applyNumberFormat="1" applyFont="1" applyFill="1" applyBorder="1" applyAlignment="1">
      <alignment horizontal="center" vertical="center"/>
    </xf>
    <xf numFmtId="3" fontId="130" fillId="12" borderId="125" xfId="0" applyNumberFormat="1" applyFont="1" applyFill="1" applyBorder="1" applyAlignment="1">
      <alignment horizontal="center" vertical="center"/>
    </xf>
    <xf numFmtId="9" fontId="129" fillId="12" borderId="121" xfId="0" applyNumberFormat="1" applyFont="1" applyFill="1" applyBorder="1" applyAlignment="1">
      <alignment horizontal="center" vertical="center"/>
    </xf>
    <xf numFmtId="9" fontId="129" fillId="12" borderId="122" xfId="0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165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FF66FF"/>
      <color rgb="FFFF9F9F"/>
      <color rgb="FFFFCCFF"/>
      <color rgb="FFE1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/>
              <a:t>ACUMULADO DE DISTRIBUCIÓN</a:t>
            </a:r>
            <a:r>
              <a:rPr lang="es-MX" sz="1800" b="1" baseline="0"/>
              <a:t> DE VÍCTIMAS DE CARPETAS REGISTRADAS EN EL ESTADO DE MORELOS</a:t>
            </a:r>
            <a:endParaRPr lang="es-MX" sz="1800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157586844631568"/>
          <c:y val="0.1413986252224429"/>
          <c:w val="0.82930489662409157"/>
          <c:h val="0.809177991606553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CDF-45F3-9E6A-923D27E25E66}"/>
              </c:ext>
            </c:extLst>
          </c:dPt>
          <c:dPt>
            <c:idx val="1"/>
            <c:invertIfNegative val="0"/>
            <c:bubble3D val="0"/>
            <c:spPr>
              <a:solidFill>
                <a:srgbClr val="FB35D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CDF-45F3-9E6A-923D27E25E6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CDF-45F3-9E6A-923D27E25E6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CDF-45F3-9E6A-923D27E25E66}"/>
              </c:ext>
            </c:extLst>
          </c:dPt>
          <c:dPt>
            <c:idx val="4"/>
            <c:invertIfNegative val="0"/>
            <c:bubble3D val="0"/>
            <c:spPr>
              <a:solidFill>
                <a:srgbClr val="F8B2F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CDF-45F3-9E6A-923D27E25E6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CDF-45F3-9E6A-923D27E25E66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CDF-45F3-9E6A-923D27E25E66}"/>
              </c:ext>
            </c:extLst>
          </c:dPt>
          <c:dPt>
            <c:idx val="7"/>
            <c:invertIfNegative val="0"/>
            <c:bubble3D val="0"/>
            <c:spPr>
              <a:solidFill>
                <a:srgbClr val="FF99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CDF-45F3-9E6A-923D27E25E66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DF-45F3-9E6A-923D27E25E6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DF-45F3-9E6A-923D27E25E66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CDF-45F3-9E6A-923D27E25E66}"/>
              </c:ext>
            </c:extLst>
          </c:dPt>
          <c:dPt>
            <c:idx val="11"/>
            <c:invertIfNegative val="0"/>
            <c:bubble3D val="0"/>
            <c:spPr>
              <a:pattFill prst="pct20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4CDF-45F3-9E6A-923D27E25E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'VICTIMAS 2025'!$C$6:$C$17</c:f>
              <c:strCache>
                <c:ptCount val="12"/>
                <c:pt idx="0">
                  <c:v>MASCULINO</c:v>
                </c:pt>
                <c:pt idx="1">
                  <c:v>FEMENINA</c:v>
                </c:pt>
                <c:pt idx="2">
                  <c:v>LGBTIQ+</c:v>
                </c:pt>
                <c:pt idx="3">
                  <c:v>VÍCTIMA NIÑO</c:v>
                </c:pt>
                <c:pt idx="4">
                  <c:v>VÍCTIMA NIÑA</c:v>
                </c:pt>
                <c:pt idx="5">
                  <c:v>NIÑA O NIÑO DE IDENTIDAD RESERVADA</c:v>
                </c:pt>
                <c:pt idx="6">
                  <c:v>ANIMAL DOMÉSTICO</c:v>
                </c:pt>
                <c:pt idx="7">
                  <c:v>PERSONA MORAL (PARTICULAR)</c:v>
                </c:pt>
                <c:pt idx="8">
                  <c:v>EL ESTADO</c:v>
                </c:pt>
                <c:pt idx="9">
                  <c:v>LA SOCIEDAD</c:v>
                </c:pt>
                <c:pt idx="10">
                  <c:v>NO ESPECIFICADA</c:v>
                </c:pt>
                <c:pt idx="11">
                  <c:v>DE IDENTIDAD RESERVADA</c:v>
                </c:pt>
              </c:strCache>
            </c:strRef>
          </c:cat>
          <c:val>
            <c:numRef>
              <c:f>'VICTIMAS 2025'!$AT$6:$AT$17</c:f>
              <c:numCache>
                <c:formatCode>#,##0</c:formatCode>
                <c:ptCount val="12"/>
                <c:pt idx="0">
                  <c:v>1069</c:v>
                </c:pt>
                <c:pt idx="1">
                  <c:v>1393</c:v>
                </c:pt>
                <c:pt idx="2">
                  <c:v>2</c:v>
                </c:pt>
                <c:pt idx="3">
                  <c:v>89</c:v>
                </c:pt>
                <c:pt idx="4">
                  <c:v>118</c:v>
                </c:pt>
                <c:pt idx="5">
                  <c:v>157</c:v>
                </c:pt>
                <c:pt idx="6">
                  <c:v>18</c:v>
                </c:pt>
                <c:pt idx="7">
                  <c:v>187</c:v>
                </c:pt>
                <c:pt idx="8">
                  <c:v>96</c:v>
                </c:pt>
                <c:pt idx="9">
                  <c:v>1008</c:v>
                </c:pt>
                <c:pt idx="10">
                  <c:v>288</c:v>
                </c:pt>
                <c:pt idx="11">
                  <c:v>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4CDF-45F3-9E6A-923D27E25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2920480"/>
        <c:axId val="14046168"/>
      </c:barChart>
      <c:catAx>
        <c:axId val="292920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46168"/>
        <c:crosses val="autoZero"/>
        <c:auto val="1"/>
        <c:lblAlgn val="ctr"/>
        <c:lblOffset val="100"/>
        <c:noMultiLvlLbl val="0"/>
      </c:catAx>
      <c:valAx>
        <c:axId val="14046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9292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/>
              <a:t>ACUMULADO DE DISTRIBUCIÓN</a:t>
            </a:r>
            <a:r>
              <a:rPr lang="es-MX" sz="1800" b="1" baseline="0"/>
              <a:t> DE IMPUTADOS DE CARPETAS JUDICIALIZADAS EN EL ESTADO DE MORELOS, AÑO 2025</a:t>
            </a:r>
            <a:endParaRPr lang="es-MX" sz="1800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157586844631568"/>
          <c:y val="0.1413986252224429"/>
          <c:w val="0.82930489662409157"/>
          <c:h val="0.809177991606553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226-443B-A9F9-62F872B339DE}"/>
              </c:ext>
            </c:extLst>
          </c:dPt>
          <c:dPt>
            <c:idx val="1"/>
            <c:invertIfNegative val="0"/>
            <c:bubble3D val="0"/>
            <c:spPr>
              <a:solidFill>
                <a:srgbClr val="FB35D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226-443B-A9F9-62F872B339D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226-443B-A9F9-62F872B339D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226-443B-A9F9-62F872B339D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'IMPUTADOS 2025'!$C$7:$C$10</c:f>
              <c:strCache>
                <c:ptCount val="4"/>
                <c:pt idx="0">
                  <c:v>MASCULINO</c:v>
                </c:pt>
                <c:pt idx="1">
                  <c:v>FEMENINA</c:v>
                </c:pt>
                <c:pt idx="2">
                  <c:v>LGBTIQ+</c:v>
                </c:pt>
                <c:pt idx="3">
                  <c:v>NO ESPECIFICADO</c:v>
                </c:pt>
              </c:strCache>
            </c:strRef>
          </c:cat>
          <c:val>
            <c:numRef>
              <c:f>'IMPUTADOS 2025'!$AT$7:$AT$10</c:f>
              <c:numCache>
                <c:formatCode>#,##0</c:formatCode>
                <c:ptCount val="4"/>
                <c:pt idx="0">
                  <c:v>3786</c:v>
                </c:pt>
                <c:pt idx="1">
                  <c:v>626</c:v>
                </c:pt>
                <c:pt idx="2">
                  <c:v>0</c:v>
                </c:pt>
                <c:pt idx="3">
                  <c:v>470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0226-443B-A9F9-62F872B33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046952"/>
        <c:axId val="14047344"/>
      </c:barChart>
      <c:catAx>
        <c:axId val="14046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47344"/>
        <c:crosses val="autoZero"/>
        <c:auto val="1"/>
        <c:lblAlgn val="ctr"/>
        <c:lblOffset val="100"/>
        <c:noMultiLvlLbl val="0"/>
      </c:catAx>
      <c:valAx>
        <c:axId val="1404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46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493993</xdr:colOff>
      <xdr:row>0</xdr:row>
      <xdr:rowOff>13804</xdr:rowOff>
    </xdr:from>
    <xdr:ext cx="1474306" cy="1549375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346343" y="13804"/>
          <a:ext cx="1474306" cy="15493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twoCellAnchor>
    <xdr:from>
      <xdr:col>0</xdr:col>
      <xdr:colOff>254000</xdr:colOff>
      <xdr:row>0</xdr:row>
      <xdr:rowOff>116880</xdr:rowOff>
    </xdr:from>
    <xdr:to>
      <xdr:col>0</xdr:col>
      <xdr:colOff>1281545</xdr:colOff>
      <xdr:row>3</xdr:row>
      <xdr:rowOff>75429</xdr:rowOff>
    </xdr:to>
    <xdr:pic>
      <xdr:nvPicPr>
        <xdr:cNvPr id="3" name="Picture 15" descr="final-01-0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116880"/>
          <a:ext cx="1027545" cy="1330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0</xdr:row>
      <xdr:rowOff>78019</xdr:rowOff>
    </xdr:from>
    <xdr:to>
      <xdr:col>5</xdr:col>
      <xdr:colOff>770963</xdr:colOff>
      <xdr:row>7</xdr:row>
      <xdr:rowOff>35860</xdr:rowOff>
    </xdr:to>
    <xdr:pic>
      <xdr:nvPicPr>
        <xdr:cNvPr id="2" name="Picture 15" descr="final-01-0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3960" y="78019"/>
          <a:ext cx="1586303" cy="1809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344026</xdr:colOff>
      <xdr:row>0</xdr:row>
      <xdr:rowOff>76201</xdr:rowOff>
    </xdr:from>
    <xdr:to>
      <xdr:col>2</xdr:col>
      <xdr:colOff>688106</xdr:colOff>
      <xdr:row>2</xdr:row>
      <xdr:rowOff>224302</xdr:rowOff>
    </xdr:to>
    <xdr:pic>
      <xdr:nvPicPr>
        <xdr:cNvPr id="2" name="Picture 15" descr="final-01-0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4026" y="76201"/>
          <a:ext cx="1336989" cy="1510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10885</xdr:colOff>
      <xdr:row>19</xdr:row>
      <xdr:rowOff>152398</xdr:rowOff>
    </xdr:from>
    <xdr:to>
      <xdr:col>43</xdr:col>
      <xdr:colOff>642257</xdr:colOff>
      <xdr:row>41</xdr:row>
      <xdr:rowOff>708212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113119</xdr:colOff>
      <xdr:row>0</xdr:row>
      <xdr:rowOff>76201</xdr:rowOff>
    </xdr:from>
    <xdr:to>
      <xdr:col>2</xdr:col>
      <xdr:colOff>522513</xdr:colOff>
      <xdr:row>2</xdr:row>
      <xdr:rowOff>224302</xdr:rowOff>
    </xdr:to>
    <xdr:pic>
      <xdr:nvPicPr>
        <xdr:cNvPr id="2" name="Picture 15" descr="final-01-0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119" y="76201"/>
          <a:ext cx="1378223" cy="1606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10885</xdr:colOff>
      <xdr:row>12</xdr:row>
      <xdr:rowOff>152398</xdr:rowOff>
    </xdr:from>
    <xdr:to>
      <xdr:col>46</xdr:col>
      <xdr:colOff>868680</xdr:colOff>
      <xdr:row>34</xdr:row>
      <xdr:rowOff>708212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STADISTICA%20TJO\Anual%20estatal\D_Estad&#237;sticas_2019__%20Anual%20Estatal%20_FIN%2070%20PORCIENTO%20RESTAUR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STADISTICA%20TJO\Anual%20estatal\D_Estad&#237;sticas_2019__%20Anual%20Estatal%20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EstadísticaGral"/>
      <sheetName val="NOV2019"/>
      <sheetName val="DELITOS Generales"/>
      <sheetName val="CD_Leg-Ileg"/>
      <sheetName val="CDelitoyVAP"/>
      <sheetName val="JOxDelito_ok"/>
      <sheetName val="SENTENCIAS JO_ok"/>
      <sheetName val="AbreviadosxDelito"/>
      <sheetName val="Comparativo_causas"/>
      <sheetName val="AR"/>
      <sheetName val="SuspCondicionalProceso"/>
      <sheetName val="Sobreseimientos_delito"/>
      <sheetName val="AcdoRepxDelito"/>
      <sheetName val="VICTIMAS_ok"/>
      <sheetName val="GENERALES_IMPUT"/>
      <sheetName val="MedCaut"/>
      <sheetName val="MedCaut CN"/>
      <sheetName val="CasacionXX"/>
      <sheetName val="ApelacionesXX"/>
      <sheetName val="AMPAROS XX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C5" t="str">
            <v>MASCULINO</v>
          </cell>
        </row>
      </sheetData>
      <sheetData sheetId="15">
        <row r="13">
          <cell r="P13">
            <v>0</v>
          </cell>
        </row>
      </sheetData>
      <sheetData sheetId="16">
        <row r="19">
          <cell r="P19">
            <v>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EstadísticaGral"/>
      <sheetName val="NOV2019"/>
      <sheetName val="DELITOS Generales"/>
      <sheetName val="CD_Leg-Ileg"/>
      <sheetName val="CDelitoyVAP"/>
      <sheetName val="Audiencias prog-celeb"/>
      <sheetName val="Aud_duración JC´s)"/>
      <sheetName val="JOxDelito"/>
      <sheetName val="Aud_duración JOral"/>
      <sheetName val="ESTADISTICA JO"/>
      <sheetName val="SENTENCIAS JO_ok"/>
      <sheetName val="AbreviadosxDelito"/>
      <sheetName val="Comparativo_causas"/>
      <sheetName val="AR"/>
      <sheetName val="SuspCondicionalProceso"/>
      <sheetName val="Sobreseimientos_delito"/>
      <sheetName val="AcdoRepxDelito"/>
      <sheetName val="VICTIMAS"/>
      <sheetName val="GENERALES_IMPUT"/>
      <sheetName val="MedCaut"/>
      <sheetName val="MedCaut CN"/>
      <sheetName val="CasacionXX"/>
      <sheetName val="ApelacionesXX"/>
      <sheetName val="AMPAROS XX"/>
      <sheetName val="Hoja1"/>
    </sheetNames>
    <sheetDataSet>
      <sheetData sheetId="0">
        <row r="32">
          <cell r="F32" t="str">
            <v>OCTUBRE  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2">
          <cell r="P12">
            <v>1290</v>
          </cell>
        </row>
      </sheetData>
      <sheetData sheetId="19">
        <row r="13">
          <cell r="P13">
            <v>0</v>
          </cell>
        </row>
      </sheetData>
      <sheetData sheetId="20">
        <row r="19">
          <cell r="P19">
            <v>1</v>
          </cell>
        </row>
      </sheetData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S1784"/>
  <sheetViews>
    <sheetView zoomScale="55" zoomScaleNormal="55" workbookViewId="0">
      <pane xSplit="2" ySplit="9" topLeftCell="C61" activePane="bottomRight" state="frozen"/>
      <selection activeCell="A9" sqref="A9"/>
      <selection pane="topRight" activeCell="E9" sqref="E9"/>
      <selection pane="bottomLeft" activeCell="A10" sqref="A10"/>
      <selection pane="bottomRight" activeCell="Q22" sqref="Q22"/>
    </sheetView>
  </sheetViews>
  <sheetFormatPr baseColWidth="10" defaultColWidth="11.453125" defaultRowHeight="15" customHeight="1" zeroHeight="1" x14ac:dyDescent="0.25"/>
  <cols>
    <col min="1" max="1" width="48.453125" style="1" customWidth="1"/>
    <col min="2" max="2" width="42.54296875" style="1" customWidth="1"/>
    <col min="3" max="3" width="10.6328125" style="355" customWidth="1"/>
    <col min="4" max="4" width="10.6328125" style="356" customWidth="1"/>
    <col min="5" max="5" width="10.6328125" style="357" customWidth="1"/>
    <col min="6" max="6" width="10.6328125" style="355" customWidth="1"/>
    <col min="7" max="7" width="10.6328125" style="356" customWidth="1"/>
    <col min="8" max="8" width="10.6328125" style="358" customWidth="1"/>
    <col min="9" max="9" width="10.6328125" style="355" customWidth="1"/>
    <col min="10" max="10" width="10.6328125" style="356" customWidth="1"/>
    <col min="11" max="11" width="10.6328125" style="358" customWidth="1"/>
    <col min="12" max="12" width="10.6328125" style="304" customWidth="1"/>
    <col min="13" max="13" width="10.6328125" style="359" customWidth="1"/>
    <col min="14" max="14" width="10.6328125" style="360" customWidth="1"/>
    <col min="15" max="15" width="10.6328125" style="304" customWidth="1"/>
    <col min="16" max="16" width="10.6328125" style="359" customWidth="1"/>
    <col min="17" max="17" width="10.6328125" style="360" customWidth="1"/>
    <col min="18" max="18" width="10.6328125" style="304" customWidth="1"/>
    <col min="19" max="19" width="10.6328125" style="359" customWidth="1"/>
    <col min="20" max="20" width="10.6328125" style="360" customWidth="1"/>
    <col min="21" max="21" width="10.6328125" style="361" customWidth="1"/>
    <col min="22" max="22" width="10.6328125" style="362" customWidth="1"/>
    <col min="23" max="23" width="10.6328125" style="363" customWidth="1"/>
    <col min="24" max="24" width="10.6328125" style="364" customWidth="1"/>
    <col min="25" max="25" width="10.6328125" style="365" customWidth="1"/>
    <col min="26" max="26" width="10.6328125" style="366" customWidth="1"/>
    <col min="27" max="27" width="10.6328125" style="304" customWidth="1"/>
    <col min="28" max="28" width="10.6328125" style="359" customWidth="1"/>
    <col min="29" max="29" width="10.6328125" style="360" customWidth="1"/>
    <col min="30" max="30" width="10.6328125" style="304" customWidth="1"/>
    <col min="31" max="31" width="10.6328125" style="367" customWidth="1"/>
    <col min="32" max="32" width="10.6328125" style="366" customWidth="1"/>
    <col min="33" max="33" width="10.6328125" style="368" customWidth="1"/>
    <col min="34" max="34" width="10.6328125" style="369" customWidth="1"/>
    <col min="35" max="35" width="10.6328125" style="370" customWidth="1"/>
    <col min="36" max="36" width="10.6328125" style="368" customWidth="1"/>
    <col min="37" max="37" width="10.6328125" style="371" customWidth="1"/>
    <col min="38" max="38" width="10.6328125" style="370" customWidth="1"/>
    <col min="39" max="39" width="13.7265625" style="370" customWidth="1"/>
    <col min="40" max="40" width="14.453125" style="372" customWidth="1"/>
    <col min="41" max="41" width="13.26953125" style="371" customWidth="1"/>
    <col min="42" max="42" width="13.26953125" style="373" customWidth="1"/>
    <col min="43" max="43" width="13.26953125" style="374" customWidth="1"/>
    <col min="44" max="44" width="13.26953125" style="375" customWidth="1"/>
    <col min="45" max="45" width="16.26953125" style="376" customWidth="1"/>
    <col min="46" max="16384" width="11.453125" style="1"/>
  </cols>
  <sheetData>
    <row r="1" spans="1:45" ht="42" customHeight="1" x14ac:dyDescent="0.25">
      <c r="A1" s="816" t="s">
        <v>0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  <c r="T1" s="817"/>
      <c r="U1" s="817"/>
      <c r="V1" s="817"/>
      <c r="W1" s="817"/>
      <c r="X1" s="817"/>
      <c r="Y1" s="817"/>
      <c r="Z1" s="817"/>
      <c r="AA1" s="817"/>
      <c r="AB1" s="817"/>
      <c r="AC1" s="817"/>
      <c r="AD1" s="817"/>
      <c r="AE1" s="817"/>
      <c r="AF1" s="817"/>
      <c r="AG1" s="817"/>
      <c r="AH1" s="817"/>
      <c r="AI1" s="817"/>
      <c r="AJ1" s="817"/>
      <c r="AK1" s="817"/>
      <c r="AL1" s="817"/>
      <c r="AM1" s="817"/>
      <c r="AN1" s="817"/>
      <c r="AO1" s="817"/>
      <c r="AP1" s="817"/>
      <c r="AQ1" s="817"/>
      <c r="AR1" s="817"/>
      <c r="AS1" s="817"/>
    </row>
    <row r="2" spans="1:45" ht="19.5" customHeight="1" x14ac:dyDescent="0.25">
      <c r="A2" s="817"/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  <c r="V2" s="817"/>
      <c r="W2" s="817"/>
      <c r="X2" s="817"/>
      <c r="Y2" s="817"/>
      <c r="Z2" s="817"/>
      <c r="AA2" s="817"/>
      <c r="AB2" s="817"/>
      <c r="AC2" s="817"/>
      <c r="AD2" s="817"/>
      <c r="AE2" s="817"/>
      <c r="AF2" s="817"/>
      <c r="AG2" s="817"/>
      <c r="AH2" s="817"/>
      <c r="AI2" s="817"/>
      <c r="AJ2" s="817"/>
      <c r="AK2" s="817"/>
      <c r="AL2" s="817"/>
      <c r="AM2" s="817"/>
      <c r="AN2" s="817"/>
      <c r="AO2" s="817"/>
      <c r="AP2" s="817"/>
      <c r="AQ2" s="817"/>
      <c r="AR2" s="817"/>
      <c r="AS2" s="817"/>
    </row>
    <row r="3" spans="1:45" ht="46.5" customHeight="1" x14ac:dyDescent="0.25">
      <c r="A3" s="817"/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  <c r="AE3" s="817"/>
      <c r="AF3" s="817"/>
      <c r="AG3" s="817"/>
      <c r="AH3" s="817"/>
      <c r="AI3" s="817"/>
      <c r="AJ3" s="817"/>
      <c r="AK3" s="817"/>
      <c r="AL3" s="817"/>
      <c r="AM3" s="817"/>
      <c r="AN3" s="817"/>
      <c r="AO3" s="817"/>
      <c r="AP3" s="817"/>
      <c r="AQ3" s="817"/>
      <c r="AR3" s="817"/>
      <c r="AS3" s="817"/>
    </row>
    <row r="4" spans="1:45" ht="20.25" customHeight="1" thickBot="1" x14ac:dyDescent="0.3">
      <c r="A4" s="2"/>
      <c r="B4" s="2"/>
      <c r="C4" s="3" t="s">
        <v>139</v>
      </c>
      <c r="D4" s="4"/>
      <c r="E4" s="5"/>
      <c r="F4" s="3"/>
      <c r="G4" s="4"/>
      <c r="H4" s="6"/>
      <c r="I4" s="3"/>
      <c r="J4" s="4"/>
      <c r="K4" s="6"/>
      <c r="L4" s="7"/>
      <c r="M4" s="8"/>
      <c r="N4" s="9"/>
      <c r="O4" s="7"/>
      <c r="P4" s="8"/>
      <c r="Q4" s="9"/>
      <c r="R4" s="7"/>
      <c r="S4" s="8"/>
      <c r="T4" s="9"/>
      <c r="U4" s="7"/>
      <c r="V4" s="8"/>
      <c r="W4" s="9"/>
      <c r="X4" s="10"/>
      <c r="Y4" s="11"/>
      <c r="Z4" s="12"/>
      <c r="AA4" s="7"/>
      <c r="AB4" s="8"/>
      <c r="AC4" s="9"/>
      <c r="AD4" s="7"/>
      <c r="AE4" s="13"/>
      <c r="AF4" s="12"/>
      <c r="AG4" s="7"/>
      <c r="AH4" s="14"/>
      <c r="AI4" s="9"/>
      <c r="AJ4" s="7"/>
      <c r="AK4" s="8"/>
      <c r="AL4" s="9"/>
      <c r="AM4" s="9"/>
      <c r="AN4" s="15"/>
      <c r="AO4" s="8"/>
      <c r="AP4" s="16"/>
      <c r="AQ4" s="17"/>
      <c r="AR4" s="18"/>
      <c r="AS4" s="2"/>
    </row>
    <row r="5" spans="1:45" ht="18" customHeight="1" x14ac:dyDescent="0.25">
      <c r="A5" s="818" t="s">
        <v>473</v>
      </c>
      <c r="B5" s="819"/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819"/>
      <c r="O5" s="819"/>
      <c r="P5" s="819"/>
      <c r="Q5" s="819"/>
      <c r="R5" s="819"/>
      <c r="S5" s="819"/>
      <c r="T5" s="819"/>
      <c r="U5" s="819"/>
      <c r="V5" s="819"/>
      <c r="W5" s="819"/>
      <c r="X5" s="819"/>
      <c r="Y5" s="819"/>
      <c r="Z5" s="819"/>
      <c r="AA5" s="819"/>
      <c r="AB5" s="819"/>
      <c r="AC5" s="819"/>
      <c r="AD5" s="819"/>
      <c r="AE5" s="819"/>
      <c r="AF5" s="819"/>
      <c r="AG5" s="819"/>
      <c r="AH5" s="819"/>
      <c r="AI5" s="819"/>
      <c r="AJ5" s="819"/>
      <c r="AK5" s="819"/>
      <c r="AL5" s="819"/>
      <c r="AM5" s="819"/>
      <c r="AN5" s="819"/>
      <c r="AO5" s="819"/>
      <c r="AP5" s="819"/>
      <c r="AQ5" s="819"/>
      <c r="AR5" s="819"/>
      <c r="AS5" s="819"/>
    </row>
    <row r="6" spans="1:45" ht="23.25" customHeight="1" thickBot="1" x14ac:dyDescent="0.3">
      <c r="A6" s="820"/>
      <c r="B6" s="821"/>
      <c r="C6" s="822"/>
      <c r="D6" s="822"/>
      <c r="E6" s="822"/>
      <c r="F6" s="822"/>
      <c r="G6" s="822"/>
      <c r="H6" s="822"/>
      <c r="I6" s="822"/>
      <c r="J6" s="822"/>
      <c r="K6" s="822"/>
      <c r="L6" s="822"/>
      <c r="M6" s="822"/>
      <c r="N6" s="822"/>
      <c r="O6" s="822"/>
      <c r="P6" s="822"/>
      <c r="Q6" s="822"/>
      <c r="R6" s="822"/>
      <c r="S6" s="822"/>
      <c r="T6" s="822"/>
      <c r="U6" s="822"/>
      <c r="V6" s="822"/>
      <c r="W6" s="822"/>
      <c r="X6" s="822"/>
      <c r="Y6" s="822"/>
      <c r="Z6" s="822"/>
      <c r="AA6" s="822"/>
      <c r="AB6" s="822"/>
      <c r="AC6" s="822"/>
      <c r="AD6" s="822"/>
      <c r="AE6" s="822"/>
      <c r="AF6" s="822"/>
      <c r="AG6" s="822"/>
      <c r="AH6" s="822"/>
      <c r="AI6" s="822"/>
      <c r="AJ6" s="822"/>
      <c r="AK6" s="822"/>
      <c r="AL6" s="822"/>
      <c r="AM6" s="822"/>
      <c r="AN6" s="822"/>
      <c r="AO6" s="822"/>
      <c r="AP6" s="822"/>
      <c r="AQ6" s="822"/>
      <c r="AR6" s="822"/>
      <c r="AS6" s="822"/>
    </row>
    <row r="7" spans="1:45" ht="25.15" customHeight="1" thickBot="1" x14ac:dyDescent="0.3">
      <c r="A7" s="823" t="s">
        <v>474</v>
      </c>
      <c r="B7" s="786"/>
      <c r="C7" s="689" t="s">
        <v>1</v>
      </c>
      <c r="D7" s="690"/>
      <c r="E7" s="690"/>
      <c r="F7" s="689" t="s">
        <v>2</v>
      </c>
      <c r="G7" s="690"/>
      <c r="H7" s="691"/>
      <c r="I7" s="690" t="s">
        <v>3</v>
      </c>
      <c r="J7" s="690"/>
      <c r="K7" s="690"/>
      <c r="L7" s="690" t="s">
        <v>4</v>
      </c>
      <c r="M7" s="690"/>
      <c r="N7" s="690"/>
      <c r="O7" s="689" t="s">
        <v>5</v>
      </c>
      <c r="P7" s="690"/>
      <c r="Q7" s="690"/>
      <c r="R7" s="689" t="s">
        <v>6</v>
      </c>
      <c r="S7" s="690"/>
      <c r="T7" s="691"/>
      <c r="U7" s="690" t="s">
        <v>7</v>
      </c>
      <c r="V7" s="690"/>
      <c r="W7" s="690"/>
      <c r="X7" s="689" t="s">
        <v>8</v>
      </c>
      <c r="Y7" s="690"/>
      <c r="Z7" s="691"/>
      <c r="AA7" s="690" t="s">
        <v>9</v>
      </c>
      <c r="AB7" s="690"/>
      <c r="AC7" s="690"/>
      <c r="AD7" s="689" t="s">
        <v>10</v>
      </c>
      <c r="AE7" s="690"/>
      <c r="AF7" s="690"/>
      <c r="AG7" s="689" t="s">
        <v>11</v>
      </c>
      <c r="AH7" s="690"/>
      <c r="AI7" s="691"/>
      <c r="AJ7" s="689" t="s">
        <v>12</v>
      </c>
      <c r="AK7" s="690"/>
      <c r="AL7" s="691"/>
      <c r="AM7" s="813" t="s">
        <v>13</v>
      </c>
      <c r="AN7" s="795" t="s">
        <v>14</v>
      </c>
      <c r="AO7" s="798" t="s">
        <v>15</v>
      </c>
      <c r="AP7" s="801" t="s">
        <v>14</v>
      </c>
      <c r="AQ7" s="804" t="s">
        <v>16</v>
      </c>
      <c r="AR7" s="807" t="s">
        <v>14</v>
      </c>
      <c r="AS7" s="810" t="s">
        <v>481</v>
      </c>
    </row>
    <row r="8" spans="1:45" ht="25.9" customHeight="1" thickBot="1" x14ac:dyDescent="0.3">
      <c r="A8" s="19"/>
      <c r="B8" s="20"/>
      <c r="C8" s="21" t="s">
        <v>17</v>
      </c>
      <c r="D8" s="22" t="s">
        <v>18</v>
      </c>
      <c r="E8" s="23" t="s">
        <v>19</v>
      </c>
      <c r="F8" s="21" t="s">
        <v>17</v>
      </c>
      <c r="G8" s="22" t="s">
        <v>18</v>
      </c>
      <c r="H8" s="24" t="s">
        <v>19</v>
      </c>
      <c r="I8" s="21" t="s">
        <v>17</v>
      </c>
      <c r="J8" s="22" t="s">
        <v>18</v>
      </c>
      <c r="K8" s="24" t="s">
        <v>19</v>
      </c>
      <c r="L8" s="25" t="s">
        <v>17</v>
      </c>
      <c r="M8" s="22" t="s">
        <v>18</v>
      </c>
      <c r="N8" s="24" t="s">
        <v>19</v>
      </c>
      <c r="O8" s="21" t="s">
        <v>17</v>
      </c>
      <c r="P8" s="22" t="s">
        <v>18</v>
      </c>
      <c r="Q8" s="24" t="s">
        <v>19</v>
      </c>
      <c r="R8" s="21" t="s">
        <v>17</v>
      </c>
      <c r="S8" s="22" t="s">
        <v>18</v>
      </c>
      <c r="T8" s="24" t="s">
        <v>19</v>
      </c>
      <c r="U8" s="21" t="s">
        <v>17</v>
      </c>
      <c r="V8" s="22" t="s">
        <v>18</v>
      </c>
      <c r="W8" s="26" t="s">
        <v>19</v>
      </c>
      <c r="X8" s="21" t="s">
        <v>17</v>
      </c>
      <c r="Y8" s="22" t="s">
        <v>18</v>
      </c>
      <c r="Z8" s="24" t="s">
        <v>19</v>
      </c>
      <c r="AA8" s="25" t="s">
        <v>17</v>
      </c>
      <c r="AB8" s="22" t="s">
        <v>18</v>
      </c>
      <c r="AC8" s="24" t="s">
        <v>19</v>
      </c>
      <c r="AD8" s="21" t="s">
        <v>17</v>
      </c>
      <c r="AE8" s="22" t="s">
        <v>18</v>
      </c>
      <c r="AF8" s="26" t="s">
        <v>19</v>
      </c>
      <c r="AG8" s="21" t="s">
        <v>17</v>
      </c>
      <c r="AH8" s="22" t="s">
        <v>18</v>
      </c>
      <c r="AI8" s="24" t="s">
        <v>19</v>
      </c>
      <c r="AJ8" s="21" t="s">
        <v>17</v>
      </c>
      <c r="AK8" s="22" t="s">
        <v>18</v>
      </c>
      <c r="AL8" s="24" t="s">
        <v>19</v>
      </c>
      <c r="AM8" s="814"/>
      <c r="AN8" s="796"/>
      <c r="AO8" s="799"/>
      <c r="AP8" s="802"/>
      <c r="AQ8" s="805"/>
      <c r="AR8" s="808"/>
      <c r="AS8" s="811"/>
    </row>
    <row r="9" spans="1:45" s="39" customFormat="1" ht="37.5" customHeight="1" thickBot="1" x14ac:dyDescent="0.3">
      <c r="A9" s="785" t="s">
        <v>20</v>
      </c>
      <c r="B9" s="786"/>
      <c r="C9" s="653" t="s">
        <v>1</v>
      </c>
      <c r="D9" s="27" t="s">
        <v>1</v>
      </c>
      <c r="E9" s="28" t="s">
        <v>1</v>
      </c>
      <c r="F9" s="653" t="s">
        <v>2</v>
      </c>
      <c r="G9" s="27" t="s">
        <v>2</v>
      </c>
      <c r="H9" s="29" t="s">
        <v>2</v>
      </c>
      <c r="I9" s="653" t="s">
        <v>3</v>
      </c>
      <c r="J9" s="30" t="s">
        <v>3</v>
      </c>
      <c r="K9" s="29" t="s">
        <v>3</v>
      </c>
      <c r="L9" s="653" t="s">
        <v>4</v>
      </c>
      <c r="M9" s="30" t="s">
        <v>4</v>
      </c>
      <c r="N9" s="29" t="s">
        <v>466</v>
      </c>
      <c r="O9" s="654" t="s">
        <v>5</v>
      </c>
      <c r="P9" s="30" t="s">
        <v>5</v>
      </c>
      <c r="Q9" s="31" t="s">
        <v>5</v>
      </c>
      <c r="R9" s="32" t="s">
        <v>6</v>
      </c>
      <c r="S9" s="30" t="s">
        <v>6</v>
      </c>
      <c r="T9" s="29" t="s">
        <v>6</v>
      </c>
      <c r="U9" s="32" t="s">
        <v>7</v>
      </c>
      <c r="V9" s="30" t="s">
        <v>7</v>
      </c>
      <c r="W9" s="31" t="s">
        <v>7</v>
      </c>
      <c r="X9" s="32" t="s">
        <v>21</v>
      </c>
      <c r="Y9" s="33" t="s">
        <v>21</v>
      </c>
      <c r="Z9" s="34" t="s">
        <v>21</v>
      </c>
      <c r="AA9" s="35" t="s">
        <v>22</v>
      </c>
      <c r="AB9" s="36" t="s">
        <v>22</v>
      </c>
      <c r="AC9" s="37" t="s">
        <v>22</v>
      </c>
      <c r="AD9" s="32" t="s">
        <v>23</v>
      </c>
      <c r="AE9" s="38" t="s">
        <v>23</v>
      </c>
      <c r="AF9" s="31" t="s">
        <v>23</v>
      </c>
      <c r="AG9" s="32" t="s">
        <v>24</v>
      </c>
      <c r="AH9" s="38" t="s">
        <v>24</v>
      </c>
      <c r="AI9" s="29" t="s">
        <v>24</v>
      </c>
      <c r="AJ9" s="32" t="s">
        <v>25</v>
      </c>
      <c r="AK9" s="38" t="s">
        <v>25</v>
      </c>
      <c r="AL9" s="29" t="s">
        <v>25</v>
      </c>
      <c r="AM9" s="815"/>
      <c r="AN9" s="797"/>
      <c r="AO9" s="800"/>
      <c r="AP9" s="803"/>
      <c r="AQ9" s="806"/>
      <c r="AR9" s="809"/>
      <c r="AS9" s="812"/>
    </row>
    <row r="10" spans="1:45" s="46" customFormat="1" ht="15.75" customHeight="1" thickBot="1" x14ac:dyDescent="0.3">
      <c r="A10" s="787" t="s">
        <v>26</v>
      </c>
      <c r="B10" s="600" t="s">
        <v>27</v>
      </c>
      <c r="C10" s="109">
        <v>132</v>
      </c>
      <c r="D10" s="382">
        <v>82</v>
      </c>
      <c r="E10" s="309">
        <v>91</v>
      </c>
      <c r="F10" s="109">
        <v>126</v>
      </c>
      <c r="G10" s="110">
        <v>105</v>
      </c>
      <c r="H10" s="111">
        <v>102</v>
      </c>
      <c r="I10" s="109">
        <v>131</v>
      </c>
      <c r="J10" s="110">
        <v>105</v>
      </c>
      <c r="K10" s="111">
        <v>145</v>
      </c>
      <c r="L10" s="384">
        <v>136</v>
      </c>
      <c r="M10" s="385">
        <v>84</v>
      </c>
      <c r="N10" s="386">
        <v>109</v>
      </c>
      <c r="O10" s="384">
        <v>173</v>
      </c>
      <c r="P10" s="385">
        <v>96</v>
      </c>
      <c r="Q10" s="386">
        <v>117</v>
      </c>
      <c r="R10" s="384">
        <v>161</v>
      </c>
      <c r="S10" s="385">
        <v>88</v>
      </c>
      <c r="T10" s="386">
        <v>126</v>
      </c>
      <c r="U10" s="384">
        <v>142</v>
      </c>
      <c r="V10" s="385">
        <v>62</v>
      </c>
      <c r="W10" s="386">
        <v>78</v>
      </c>
      <c r="X10" s="384">
        <v>166</v>
      </c>
      <c r="Y10" s="385">
        <v>73</v>
      </c>
      <c r="Z10" s="386">
        <v>114</v>
      </c>
      <c r="AA10" s="384">
        <v>179</v>
      </c>
      <c r="AB10" s="385">
        <v>67</v>
      </c>
      <c r="AC10" s="386">
        <v>117</v>
      </c>
      <c r="AD10" s="384">
        <v>158</v>
      </c>
      <c r="AE10" s="385">
        <v>72</v>
      </c>
      <c r="AF10" s="386">
        <v>120</v>
      </c>
      <c r="AG10" s="384">
        <v>160</v>
      </c>
      <c r="AH10" s="385">
        <v>63</v>
      </c>
      <c r="AI10" s="386">
        <v>108</v>
      </c>
      <c r="AJ10" s="384">
        <v>133</v>
      </c>
      <c r="AK10" s="385">
        <v>55</v>
      </c>
      <c r="AL10" s="386">
        <v>93</v>
      </c>
      <c r="AM10" s="40">
        <v>1797</v>
      </c>
      <c r="AN10" s="41">
        <v>0.44163185057753745</v>
      </c>
      <c r="AO10" s="42">
        <v>952</v>
      </c>
      <c r="AP10" s="43">
        <v>0.23396411894814451</v>
      </c>
      <c r="AQ10" s="44">
        <v>1320</v>
      </c>
      <c r="AR10" s="45">
        <v>0.32440403047431804</v>
      </c>
      <c r="AS10" s="666">
        <v>4069</v>
      </c>
    </row>
    <row r="11" spans="1:45" s="46" customFormat="1" ht="33" customHeight="1" thickBot="1" x14ac:dyDescent="0.3">
      <c r="A11" s="788"/>
      <c r="B11" s="601" t="s">
        <v>28</v>
      </c>
      <c r="C11" s="135">
        <v>24</v>
      </c>
      <c r="D11" s="136">
        <v>7</v>
      </c>
      <c r="E11" s="141">
        <v>8</v>
      </c>
      <c r="F11" s="135">
        <v>19</v>
      </c>
      <c r="G11" s="107">
        <v>0</v>
      </c>
      <c r="H11" s="138">
        <v>9</v>
      </c>
      <c r="I11" s="135">
        <v>19</v>
      </c>
      <c r="J11" s="107">
        <v>4</v>
      </c>
      <c r="K11" s="138">
        <v>5</v>
      </c>
      <c r="L11" s="387">
        <v>19</v>
      </c>
      <c r="M11" s="388">
        <v>2</v>
      </c>
      <c r="N11" s="112">
        <v>8</v>
      </c>
      <c r="O11" s="387">
        <v>29</v>
      </c>
      <c r="P11" s="388">
        <v>6</v>
      </c>
      <c r="Q11" s="112">
        <v>21</v>
      </c>
      <c r="R11" s="387">
        <v>24</v>
      </c>
      <c r="S11" s="388">
        <v>2</v>
      </c>
      <c r="T11" s="112">
        <v>13</v>
      </c>
      <c r="U11" s="387">
        <v>17</v>
      </c>
      <c r="V11" s="388">
        <v>0</v>
      </c>
      <c r="W11" s="112">
        <v>3</v>
      </c>
      <c r="X11" s="387">
        <v>34</v>
      </c>
      <c r="Y11" s="388">
        <v>3</v>
      </c>
      <c r="Z11" s="112">
        <v>10</v>
      </c>
      <c r="AA11" s="387">
        <v>34</v>
      </c>
      <c r="AB11" s="388">
        <v>1</v>
      </c>
      <c r="AC11" s="112">
        <v>7</v>
      </c>
      <c r="AD11" s="387">
        <v>36</v>
      </c>
      <c r="AE11" s="388">
        <v>3</v>
      </c>
      <c r="AF11" s="112">
        <v>14</v>
      </c>
      <c r="AG11" s="387">
        <v>37</v>
      </c>
      <c r="AH11" s="388">
        <v>3</v>
      </c>
      <c r="AI11" s="112">
        <v>14</v>
      </c>
      <c r="AJ11" s="387">
        <v>22</v>
      </c>
      <c r="AK11" s="388">
        <v>5</v>
      </c>
      <c r="AL11" s="112">
        <v>10</v>
      </c>
      <c r="AM11" s="40">
        <v>314</v>
      </c>
      <c r="AN11" s="41">
        <v>0.6652542372881356</v>
      </c>
      <c r="AO11" s="42">
        <v>36</v>
      </c>
      <c r="AP11" s="43">
        <v>7.6271186440677971E-2</v>
      </c>
      <c r="AQ11" s="44">
        <v>122</v>
      </c>
      <c r="AR11" s="45">
        <v>0.25847457627118642</v>
      </c>
      <c r="AS11" s="666">
        <v>472</v>
      </c>
    </row>
    <row r="12" spans="1:45" s="46" customFormat="1" ht="15.75" customHeight="1" x14ac:dyDescent="0.25">
      <c r="A12" s="788"/>
      <c r="B12" s="602" t="s">
        <v>29</v>
      </c>
      <c r="C12" s="116">
        <v>7</v>
      </c>
      <c r="D12" s="140">
        <v>3</v>
      </c>
      <c r="E12" s="315">
        <v>8</v>
      </c>
      <c r="F12" s="116">
        <v>9</v>
      </c>
      <c r="G12" s="114">
        <v>2</v>
      </c>
      <c r="H12" s="117">
        <v>7</v>
      </c>
      <c r="I12" s="116">
        <v>12</v>
      </c>
      <c r="J12" s="114">
        <v>4</v>
      </c>
      <c r="K12" s="117">
        <v>13</v>
      </c>
      <c r="L12" s="113">
        <v>12</v>
      </c>
      <c r="M12" s="114">
        <v>7</v>
      </c>
      <c r="N12" s="117">
        <v>16</v>
      </c>
      <c r="O12" s="113">
        <v>13</v>
      </c>
      <c r="P12" s="114">
        <v>3</v>
      </c>
      <c r="Q12" s="117">
        <v>7</v>
      </c>
      <c r="R12" s="113">
        <v>4</v>
      </c>
      <c r="S12" s="114">
        <v>5</v>
      </c>
      <c r="T12" s="117">
        <v>1</v>
      </c>
      <c r="U12" s="113">
        <v>11</v>
      </c>
      <c r="V12" s="114">
        <v>0</v>
      </c>
      <c r="W12" s="117">
        <v>0</v>
      </c>
      <c r="X12" s="113">
        <v>4</v>
      </c>
      <c r="Y12" s="114">
        <v>7</v>
      </c>
      <c r="Z12" s="117">
        <v>18</v>
      </c>
      <c r="AA12" s="113">
        <v>8</v>
      </c>
      <c r="AB12" s="114">
        <v>11</v>
      </c>
      <c r="AC12" s="117">
        <v>9</v>
      </c>
      <c r="AD12" s="113">
        <v>18</v>
      </c>
      <c r="AE12" s="114">
        <v>15</v>
      </c>
      <c r="AF12" s="117">
        <v>16</v>
      </c>
      <c r="AG12" s="113">
        <v>11</v>
      </c>
      <c r="AH12" s="114">
        <v>7</v>
      </c>
      <c r="AI12" s="117">
        <v>2</v>
      </c>
      <c r="AJ12" s="113">
        <v>8</v>
      </c>
      <c r="AK12" s="114">
        <v>1</v>
      </c>
      <c r="AL12" s="117">
        <v>12</v>
      </c>
      <c r="AM12" s="40">
        <v>117</v>
      </c>
      <c r="AN12" s="41">
        <v>0.40206185567010311</v>
      </c>
      <c r="AO12" s="42">
        <v>65</v>
      </c>
      <c r="AP12" s="43">
        <v>0.22336769759450173</v>
      </c>
      <c r="AQ12" s="44">
        <v>109</v>
      </c>
      <c r="AR12" s="45">
        <v>0.37457044673539519</v>
      </c>
      <c r="AS12" s="666">
        <v>291</v>
      </c>
    </row>
    <row r="13" spans="1:45" s="46" customFormat="1" ht="16.5" customHeight="1" thickBot="1" x14ac:dyDescent="0.3">
      <c r="A13" s="788"/>
      <c r="B13" s="602" t="s">
        <v>30</v>
      </c>
      <c r="C13" s="116">
        <v>1</v>
      </c>
      <c r="D13" s="140">
        <v>5</v>
      </c>
      <c r="E13" s="141">
        <v>1</v>
      </c>
      <c r="F13" s="116">
        <v>1</v>
      </c>
      <c r="G13" s="140">
        <v>0</v>
      </c>
      <c r="H13" s="389">
        <v>1</v>
      </c>
      <c r="I13" s="116">
        <v>0</v>
      </c>
      <c r="J13" s="114">
        <v>0</v>
      </c>
      <c r="K13" s="117">
        <v>1</v>
      </c>
      <c r="L13" s="113">
        <v>0</v>
      </c>
      <c r="M13" s="114">
        <v>0</v>
      </c>
      <c r="N13" s="117">
        <v>0</v>
      </c>
      <c r="O13" s="113">
        <v>0</v>
      </c>
      <c r="P13" s="114">
        <v>0</v>
      </c>
      <c r="Q13" s="117">
        <v>0</v>
      </c>
      <c r="R13" s="113">
        <v>0</v>
      </c>
      <c r="S13" s="114">
        <v>0</v>
      </c>
      <c r="T13" s="117">
        <v>1</v>
      </c>
      <c r="U13" s="113">
        <v>0</v>
      </c>
      <c r="V13" s="114">
        <v>0</v>
      </c>
      <c r="W13" s="117">
        <v>0</v>
      </c>
      <c r="X13" s="113">
        <v>1</v>
      </c>
      <c r="Y13" s="114">
        <v>0</v>
      </c>
      <c r="Z13" s="117">
        <v>2</v>
      </c>
      <c r="AA13" s="113">
        <v>5</v>
      </c>
      <c r="AB13" s="114">
        <v>2</v>
      </c>
      <c r="AC13" s="117">
        <v>7</v>
      </c>
      <c r="AD13" s="113">
        <v>3</v>
      </c>
      <c r="AE13" s="114">
        <v>0</v>
      </c>
      <c r="AF13" s="117">
        <v>0</v>
      </c>
      <c r="AG13" s="113">
        <v>0</v>
      </c>
      <c r="AH13" s="114">
        <v>4</v>
      </c>
      <c r="AI13" s="117">
        <v>3</v>
      </c>
      <c r="AJ13" s="113">
        <v>2</v>
      </c>
      <c r="AK13" s="114">
        <v>0</v>
      </c>
      <c r="AL13" s="117">
        <v>11</v>
      </c>
      <c r="AM13" s="47">
        <v>13</v>
      </c>
      <c r="AN13" s="48">
        <v>0.25490196078431371</v>
      </c>
      <c r="AO13" s="49">
        <v>11</v>
      </c>
      <c r="AP13" s="50">
        <v>0.21568627450980393</v>
      </c>
      <c r="AQ13" s="51">
        <v>27</v>
      </c>
      <c r="AR13" s="52">
        <v>0.52941176470588236</v>
      </c>
      <c r="AS13" s="667">
        <v>51</v>
      </c>
    </row>
    <row r="14" spans="1:45" s="46" customFormat="1" ht="15.75" customHeight="1" thickBot="1" x14ac:dyDescent="0.3">
      <c r="A14" s="788"/>
      <c r="B14" s="602" t="s">
        <v>31</v>
      </c>
      <c r="C14" s="116">
        <v>6</v>
      </c>
      <c r="D14" s="140">
        <v>5</v>
      </c>
      <c r="E14" s="141">
        <v>4</v>
      </c>
      <c r="F14" s="116">
        <v>6</v>
      </c>
      <c r="G14" s="140">
        <v>12</v>
      </c>
      <c r="H14" s="141">
        <v>4</v>
      </c>
      <c r="I14" s="116">
        <v>7</v>
      </c>
      <c r="J14" s="114">
        <v>11</v>
      </c>
      <c r="K14" s="117">
        <v>5</v>
      </c>
      <c r="L14" s="144">
        <v>7</v>
      </c>
      <c r="M14" s="390">
        <v>2</v>
      </c>
      <c r="N14" s="118">
        <v>0</v>
      </c>
      <c r="O14" s="144">
        <v>9</v>
      </c>
      <c r="P14" s="390">
        <v>0</v>
      </c>
      <c r="Q14" s="118">
        <v>3</v>
      </c>
      <c r="R14" s="144">
        <v>10</v>
      </c>
      <c r="S14" s="390">
        <v>3</v>
      </c>
      <c r="T14" s="118">
        <v>6</v>
      </c>
      <c r="U14" s="116">
        <v>0</v>
      </c>
      <c r="V14" s="390">
        <v>0</v>
      </c>
      <c r="W14" s="118">
        <v>0</v>
      </c>
      <c r="X14" s="116">
        <v>8</v>
      </c>
      <c r="Y14" s="390">
        <v>11</v>
      </c>
      <c r="Z14" s="118">
        <v>3</v>
      </c>
      <c r="AA14" s="144">
        <v>5</v>
      </c>
      <c r="AB14" s="390">
        <v>9</v>
      </c>
      <c r="AC14" s="118">
        <v>2</v>
      </c>
      <c r="AD14" s="144">
        <v>7</v>
      </c>
      <c r="AE14" s="390">
        <v>8</v>
      </c>
      <c r="AF14" s="118">
        <v>16</v>
      </c>
      <c r="AG14" s="144">
        <v>9</v>
      </c>
      <c r="AH14" s="390">
        <v>7</v>
      </c>
      <c r="AI14" s="118">
        <v>9</v>
      </c>
      <c r="AJ14" s="144">
        <v>5</v>
      </c>
      <c r="AK14" s="390">
        <v>2</v>
      </c>
      <c r="AL14" s="118">
        <v>2</v>
      </c>
      <c r="AM14" s="40">
        <v>79</v>
      </c>
      <c r="AN14" s="41">
        <v>0.3891625615763547</v>
      </c>
      <c r="AO14" s="42">
        <v>70</v>
      </c>
      <c r="AP14" s="43">
        <v>0.34482758620689657</v>
      </c>
      <c r="AQ14" s="44">
        <v>54</v>
      </c>
      <c r="AR14" s="45">
        <v>0.26600985221674878</v>
      </c>
      <c r="AS14" s="668">
        <v>203</v>
      </c>
    </row>
    <row r="15" spans="1:45" s="46" customFormat="1" ht="15.75" customHeight="1" thickBot="1" x14ac:dyDescent="0.3">
      <c r="A15" s="788"/>
      <c r="B15" s="602" t="s">
        <v>32</v>
      </c>
      <c r="C15" s="116">
        <v>1</v>
      </c>
      <c r="D15" s="140">
        <v>6</v>
      </c>
      <c r="E15" s="141">
        <v>5</v>
      </c>
      <c r="F15" s="540">
        <v>4</v>
      </c>
      <c r="G15" s="140">
        <v>1</v>
      </c>
      <c r="H15" s="141">
        <v>6</v>
      </c>
      <c r="I15" s="116">
        <v>1</v>
      </c>
      <c r="J15" s="114">
        <v>6</v>
      </c>
      <c r="K15" s="117">
        <v>12</v>
      </c>
      <c r="L15" s="144">
        <v>3</v>
      </c>
      <c r="M15" s="390">
        <v>2</v>
      </c>
      <c r="N15" s="118">
        <v>2</v>
      </c>
      <c r="O15" s="144">
        <v>3</v>
      </c>
      <c r="P15" s="390">
        <v>2</v>
      </c>
      <c r="Q15" s="118">
        <v>6</v>
      </c>
      <c r="R15" s="144">
        <v>3</v>
      </c>
      <c r="S15" s="390">
        <v>9</v>
      </c>
      <c r="T15" s="118">
        <v>6</v>
      </c>
      <c r="U15" s="116">
        <v>0</v>
      </c>
      <c r="V15" s="390">
        <v>0</v>
      </c>
      <c r="W15" s="118">
        <v>0</v>
      </c>
      <c r="X15" s="116">
        <v>2</v>
      </c>
      <c r="Y15" s="390">
        <v>1</v>
      </c>
      <c r="Z15" s="118">
        <v>4</v>
      </c>
      <c r="AA15" s="144">
        <v>5</v>
      </c>
      <c r="AB15" s="390">
        <v>0</v>
      </c>
      <c r="AC15" s="118">
        <v>1</v>
      </c>
      <c r="AD15" s="144">
        <v>2</v>
      </c>
      <c r="AE15" s="390">
        <v>3</v>
      </c>
      <c r="AF15" s="118">
        <v>9</v>
      </c>
      <c r="AG15" s="144">
        <v>4</v>
      </c>
      <c r="AH15" s="390">
        <v>1</v>
      </c>
      <c r="AI15" s="118">
        <v>9</v>
      </c>
      <c r="AJ15" s="144">
        <v>0</v>
      </c>
      <c r="AK15" s="390">
        <v>1</v>
      </c>
      <c r="AL15" s="118">
        <v>2</v>
      </c>
      <c r="AM15" s="40">
        <v>28</v>
      </c>
      <c r="AN15" s="41">
        <v>0.22950819672131148</v>
      </c>
      <c r="AO15" s="42">
        <v>32</v>
      </c>
      <c r="AP15" s="43">
        <v>0.26229508196721313</v>
      </c>
      <c r="AQ15" s="44">
        <v>62</v>
      </c>
      <c r="AR15" s="45">
        <v>0.50819672131147542</v>
      </c>
      <c r="AS15" s="668">
        <v>122</v>
      </c>
    </row>
    <row r="16" spans="1:45" s="46" customFormat="1" ht="17.25" customHeight="1" thickBot="1" x14ac:dyDescent="0.3">
      <c r="A16" s="788"/>
      <c r="B16" s="602" t="s">
        <v>33</v>
      </c>
      <c r="C16" s="391">
        <v>4</v>
      </c>
      <c r="D16" s="140">
        <v>0</v>
      </c>
      <c r="E16" s="141">
        <v>0</v>
      </c>
      <c r="F16" s="391">
        <v>8</v>
      </c>
      <c r="G16" s="140">
        <v>0</v>
      </c>
      <c r="H16" s="141">
        <v>0</v>
      </c>
      <c r="I16" s="116">
        <v>8</v>
      </c>
      <c r="J16" s="114">
        <v>16</v>
      </c>
      <c r="K16" s="117">
        <v>0</v>
      </c>
      <c r="L16" s="113">
        <v>14</v>
      </c>
      <c r="M16" s="114">
        <v>2</v>
      </c>
      <c r="N16" s="117">
        <v>0</v>
      </c>
      <c r="O16" s="113">
        <v>7</v>
      </c>
      <c r="P16" s="114">
        <v>0</v>
      </c>
      <c r="Q16" s="117">
        <v>0</v>
      </c>
      <c r="R16" s="113">
        <v>6</v>
      </c>
      <c r="S16" s="114">
        <v>2</v>
      </c>
      <c r="T16" s="117">
        <v>0</v>
      </c>
      <c r="U16" s="116">
        <v>2</v>
      </c>
      <c r="V16" s="114">
        <v>1</v>
      </c>
      <c r="W16" s="117">
        <v>0</v>
      </c>
      <c r="X16" s="116">
        <v>13</v>
      </c>
      <c r="Y16" s="114">
        <v>0</v>
      </c>
      <c r="Z16" s="118">
        <v>5</v>
      </c>
      <c r="AA16" s="113">
        <v>22</v>
      </c>
      <c r="AB16" s="114">
        <v>1</v>
      </c>
      <c r="AC16" s="117">
        <v>1</v>
      </c>
      <c r="AD16" s="113">
        <v>9</v>
      </c>
      <c r="AE16" s="114">
        <v>1</v>
      </c>
      <c r="AF16" s="117">
        <v>2</v>
      </c>
      <c r="AG16" s="113">
        <v>7</v>
      </c>
      <c r="AH16" s="114">
        <v>1</v>
      </c>
      <c r="AI16" s="117">
        <v>3</v>
      </c>
      <c r="AJ16" s="113">
        <v>1</v>
      </c>
      <c r="AK16" s="114">
        <v>1</v>
      </c>
      <c r="AL16" s="117">
        <v>1</v>
      </c>
      <c r="AM16" s="631">
        <v>101</v>
      </c>
      <c r="AN16" s="41">
        <v>0.73188405797101452</v>
      </c>
      <c r="AO16" s="42">
        <v>25</v>
      </c>
      <c r="AP16" s="43">
        <v>0.18115942028985507</v>
      </c>
      <c r="AQ16" s="44">
        <v>12</v>
      </c>
      <c r="AR16" s="45">
        <v>8.6956521739130432E-2</v>
      </c>
      <c r="AS16" s="668">
        <v>138</v>
      </c>
    </row>
    <row r="17" spans="1:45" s="46" customFormat="1" ht="15" customHeight="1" thickBot="1" x14ac:dyDescent="0.3">
      <c r="A17" s="788"/>
      <c r="B17" s="602" t="s">
        <v>34</v>
      </c>
      <c r="C17" s="391">
        <v>1</v>
      </c>
      <c r="D17" s="114">
        <v>0</v>
      </c>
      <c r="E17" s="141">
        <v>0</v>
      </c>
      <c r="F17" s="391">
        <v>0</v>
      </c>
      <c r="G17" s="114">
        <v>0</v>
      </c>
      <c r="H17" s="141">
        <v>0</v>
      </c>
      <c r="I17" s="116">
        <v>0</v>
      </c>
      <c r="J17" s="114">
        <v>0</v>
      </c>
      <c r="K17" s="117">
        <v>0</v>
      </c>
      <c r="L17" s="144">
        <v>0</v>
      </c>
      <c r="M17" s="390">
        <v>0</v>
      </c>
      <c r="N17" s="118">
        <v>0</v>
      </c>
      <c r="O17" s="113">
        <v>1</v>
      </c>
      <c r="P17" s="390">
        <v>0</v>
      </c>
      <c r="Q17" s="118">
        <v>2</v>
      </c>
      <c r="R17" s="144">
        <v>1</v>
      </c>
      <c r="S17" s="390">
        <v>0</v>
      </c>
      <c r="T17" s="118">
        <v>2</v>
      </c>
      <c r="U17" s="144">
        <v>0</v>
      </c>
      <c r="V17" s="390">
        <v>0</v>
      </c>
      <c r="W17" s="118">
        <v>2</v>
      </c>
      <c r="X17" s="144">
        <v>1</v>
      </c>
      <c r="Y17" s="390">
        <v>0</v>
      </c>
      <c r="Z17" s="118">
        <v>0</v>
      </c>
      <c r="AA17" s="144">
        <v>0</v>
      </c>
      <c r="AB17" s="390">
        <v>0</v>
      </c>
      <c r="AC17" s="118">
        <v>0</v>
      </c>
      <c r="AD17" s="144">
        <v>0</v>
      </c>
      <c r="AE17" s="390">
        <v>0</v>
      </c>
      <c r="AF17" s="118">
        <v>0</v>
      </c>
      <c r="AG17" s="144">
        <v>0</v>
      </c>
      <c r="AH17" s="390">
        <v>1</v>
      </c>
      <c r="AI17" s="118">
        <v>0</v>
      </c>
      <c r="AJ17" s="144">
        <v>0</v>
      </c>
      <c r="AK17" s="390">
        <v>1</v>
      </c>
      <c r="AL17" s="118">
        <v>0</v>
      </c>
      <c r="AM17" s="40">
        <v>4</v>
      </c>
      <c r="AN17" s="41">
        <v>0.33333333333333331</v>
      </c>
      <c r="AO17" s="42">
        <v>2</v>
      </c>
      <c r="AP17" s="43">
        <v>0.16666666666666666</v>
      </c>
      <c r="AQ17" s="44">
        <v>6</v>
      </c>
      <c r="AR17" s="45">
        <v>0.5</v>
      </c>
      <c r="AS17" s="668">
        <v>12</v>
      </c>
    </row>
    <row r="18" spans="1:45" ht="15.75" customHeight="1" thickBot="1" x14ac:dyDescent="0.3">
      <c r="A18" s="789"/>
      <c r="B18" s="58" t="s">
        <v>35</v>
      </c>
      <c r="C18" s="131">
        <v>5</v>
      </c>
      <c r="D18" s="400">
        <v>61</v>
      </c>
      <c r="E18" s="401">
        <v>8</v>
      </c>
      <c r="F18" s="131">
        <v>18</v>
      </c>
      <c r="G18" s="129">
        <v>36</v>
      </c>
      <c r="H18" s="132">
        <v>7</v>
      </c>
      <c r="I18" s="131">
        <v>7</v>
      </c>
      <c r="J18" s="129">
        <v>99</v>
      </c>
      <c r="K18" s="132">
        <v>6</v>
      </c>
      <c r="L18" s="394">
        <v>6</v>
      </c>
      <c r="M18" s="145">
        <v>61</v>
      </c>
      <c r="N18" s="133">
        <v>5</v>
      </c>
      <c r="O18" s="394">
        <v>5</v>
      </c>
      <c r="P18" s="145">
        <v>21</v>
      </c>
      <c r="Q18" s="133">
        <v>3</v>
      </c>
      <c r="R18" s="394">
        <v>4</v>
      </c>
      <c r="S18" s="145">
        <v>12</v>
      </c>
      <c r="T18" s="133">
        <v>8</v>
      </c>
      <c r="U18" s="394">
        <v>3</v>
      </c>
      <c r="V18" s="145">
        <v>4</v>
      </c>
      <c r="W18" s="133">
        <v>3</v>
      </c>
      <c r="X18" s="394">
        <v>28</v>
      </c>
      <c r="Y18" s="145">
        <v>25</v>
      </c>
      <c r="Z18" s="133">
        <v>10</v>
      </c>
      <c r="AA18" s="394">
        <v>21</v>
      </c>
      <c r="AB18" s="145">
        <v>21</v>
      </c>
      <c r="AC18" s="133">
        <v>8</v>
      </c>
      <c r="AD18" s="394">
        <v>13</v>
      </c>
      <c r="AE18" s="145">
        <v>23</v>
      </c>
      <c r="AF18" s="133">
        <v>15</v>
      </c>
      <c r="AG18" s="394">
        <v>12</v>
      </c>
      <c r="AH18" s="145">
        <v>25</v>
      </c>
      <c r="AI18" s="133">
        <v>13</v>
      </c>
      <c r="AJ18" s="394">
        <v>2</v>
      </c>
      <c r="AK18" s="145">
        <v>14</v>
      </c>
      <c r="AL18" s="133">
        <v>3</v>
      </c>
      <c r="AM18" s="40">
        <v>124</v>
      </c>
      <c r="AN18" s="41">
        <v>0.2016260162601626</v>
      </c>
      <c r="AO18" s="42">
        <v>402</v>
      </c>
      <c r="AP18" s="43">
        <v>0.65365853658536588</v>
      </c>
      <c r="AQ18" s="44">
        <v>89</v>
      </c>
      <c r="AR18" s="45">
        <v>0.14471544715447154</v>
      </c>
      <c r="AS18" s="668">
        <v>615</v>
      </c>
    </row>
    <row r="19" spans="1:45" ht="15.75" customHeight="1" thickBot="1" x14ac:dyDescent="0.3">
      <c r="A19" s="787" t="s">
        <v>36</v>
      </c>
      <c r="B19" s="56" t="s">
        <v>37</v>
      </c>
      <c r="C19" s="109">
        <v>1142</v>
      </c>
      <c r="D19" s="110">
        <v>267</v>
      </c>
      <c r="E19" s="309">
        <v>535</v>
      </c>
      <c r="F19" s="109">
        <v>1113</v>
      </c>
      <c r="G19" s="110">
        <v>406</v>
      </c>
      <c r="H19" s="309">
        <v>723</v>
      </c>
      <c r="I19" s="109">
        <v>1116</v>
      </c>
      <c r="J19" s="110">
        <v>438</v>
      </c>
      <c r="K19" s="309">
        <v>580</v>
      </c>
      <c r="L19" s="109">
        <v>1038</v>
      </c>
      <c r="M19" s="110">
        <v>423</v>
      </c>
      <c r="N19" s="545">
        <v>567</v>
      </c>
      <c r="O19" s="109">
        <v>1215</v>
      </c>
      <c r="P19" s="110">
        <v>433</v>
      </c>
      <c r="Q19" s="309">
        <v>555</v>
      </c>
      <c r="R19" s="109">
        <v>1073</v>
      </c>
      <c r="S19" s="110">
        <v>503</v>
      </c>
      <c r="T19" s="309">
        <v>615</v>
      </c>
      <c r="U19" s="109">
        <v>1001</v>
      </c>
      <c r="V19" s="110">
        <v>261</v>
      </c>
      <c r="W19" s="309">
        <v>615</v>
      </c>
      <c r="X19" s="109">
        <v>1193</v>
      </c>
      <c r="Y19" s="110">
        <v>401</v>
      </c>
      <c r="Z19" s="309">
        <v>665</v>
      </c>
      <c r="AA19" s="109">
        <v>1168</v>
      </c>
      <c r="AB19" s="110">
        <v>468</v>
      </c>
      <c r="AC19" s="309">
        <v>640</v>
      </c>
      <c r="AD19" s="109">
        <v>1290</v>
      </c>
      <c r="AE19" s="110">
        <v>440</v>
      </c>
      <c r="AF19" s="309">
        <v>666</v>
      </c>
      <c r="AG19" s="109">
        <v>1330</v>
      </c>
      <c r="AH19" s="110">
        <v>470</v>
      </c>
      <c r="AI19" s="309">
        <v>685</v>
      </c>
      <c r="AJ19" s="109">
        <v>737</v>
      </c>
      <c r="AK19" s="110">
        <v>242</v>
      </c>
      <c r="AL19" s="309">
        <v>420</v>
      </c>
      <c r="AM19" s="40">
        <v>13416</v>
      </c>
      <c r="AN19" s="41">
        <v>0.52748289690964845</v>
      </c>
      <c r="AO19" s="42">
        <v>4752</v>
      </c>
      <c r="AP19" s="43">
        <v>0.18683651804670912</v>
      </c>
      <c r="AQ19" s="44">
        <v>7266</v>
      </c>
      <c r="AR19" s="45">
        <v>0.28568058504364235</v>
      </c>
      <c r="AS19" s="663">
        <v>25434</v>
      </c>
    </row>
    <row r="20" spans="1:45" ht="15.75" customHeight="1" thickBot="1" x14ac:dyDescent="0.3">
      <c r="A20" s="788"/>
      <c r="B20" s="57" t="s">
        <v>38</v>
      </c>
      <c r="C20" s="116">
        <v>195</v>
      </c>
      <c r="D20" s="114">
        <v>182</v>
      </c>
      <c r="E20" s="315">
        <v>103</v>
      </c>
      <c r="F20" s="116">
        <v>127</v>
      </c>
      <c r="G20" s="114">
        <v>46</v>
      </c>
      <c r="H20" s="315">
        <v>131</v>
      </c>
      <c r="I20" s="116">
        <v>134</v>
      </c>
      <c r="J20" s="114">
        <v>58</v>
      </c>
      <c r="K20" s="315">
        <v>132</v>
      </c>
      <c r="L20" s="116">
        <v>156</v>
      </c>
      <c r="M20" s="114">
        <v>66</v>
      </c>
      <c r="N20" s="546">
        <v>130</v>
      </c>
      <c r="O20" s="116">
        <v>198</v>
      </c>
      <c r="P20" s="114">
        <v>82</v>
      </c>
      <c r="Q20" s="315">
        <v>120</v>
      </c>
      <c r="R20" s="116">
        <v>166</v>
      </c>
      <c r="S20" s="114">
        <v>93</v>
      </c>
      <c r="T20" s="315">
        <v>129</v>
      </c>
      <c r="U20" s="116">
        <v>78</v>
      </c>
      <c r="V20" s="114">
        <v>37</v>
      </c>
      <c r="W20" s="315">
        <v>81</v>
      </c>
      <c r="X20" s="116">
        <v>53</v>
      </c>
      <c r="Y20" s="114">
        <v>90</v>
      </c>
      <c r="Z20" s="315">
        <v>40</v>
      </c>
      <c r="AA20" s="116">
        <v>201</v>
      </c>
      <c r="AB20" s="114">
        <v>59</v>
      </c>
      <c r="AC20" s="315">
        <v>127</v>
      </c>
      <c r="AD20" s="116">
        <v>232</v>
      </c>
      <c r="AE20" s="114">
        <v>82</v>
      </c>
      <c r="AF20" s="315">
        <v>142</v>
      </c>
      <c r="AG20" s="116">
        <v>176</v>
      </c>
      <c r="AH20" s="114">
        <v>68</v>
      </c>
      <c r="AI20" s="315">
        <v>135</v>
      </c>
      <c r="AJ20" s="116">
        <v>109</v>
      </c>
      <c r="AK20" s="114">
        <v>43</v>
      </c>
      <c r="AL20" s="315">
        <v>71</v>
      </c>
      <c r="AM20" s="40">
        <v>1825</v>
      </c>
      <c r="AN20" s="41">
        <v>0.44818271119842829</v>
      </c>
      <c r="AO20" s="42">
        <v>906</v>
      </c>
      <c r="AP20" s="43">
        <v>0.2224950884086444</v>
      </c>
      <c r="AQ20" s="44">
        <v>1341</v>
      </c>
      <c r="AR20" s="45">
        <v>0.32932220039292731</v>
      </c>
      <c r="AS20" s="663">
        <v>4072</v>
      </c>
    </row>
    <row r="21" spans="1:45" ht="15.75" customHeight="1" thickBot="1" x14ac:dyDescent="0.3">
      <c r="A21" s="789"/>
      <c r="B21" s="58" t="s">
        <v>39</v>
      </c>
      <c r="C21" s="131">
        <v>411</v>
      </c>
      <c r="D21" s="129">
        <v>395</v>
      </c>
      <c r="E21" s="323">
        <v>159</v>
      </c>
      <c r="F21" s="131">
        <v>392</v>
      </c>
      <c r="G21" s="129">
        <v>208</v>
      </c>
      <c r="H21" s="323">
        <v>169</v>
      </c>
      <c r="I21" s="131">
        <v>381</v>
      </c>
      <c r="J21" s="129">
        <v>150</v>
      </c>
      <c r="K21" s="323">
        <v>264</v>
      </c>
      <c r="L21" s="131">
        <v>390</v>
      </c>
      <c r="M21" s="129">
        <v>170</v>
      </c>
      <c r="N21" s="547">
        <v>136</v>
      </c>
      <c r="O21" s="131">
        <v>337</v>
      </c>
      <c r="P21" s="129">
        <v>222</v>
      </c>
      <c r="Q21" s="323">
        <v>163</v>
      </c>
      <c r="R21" s="131">
        <v>425</v>
      </c>
      <c r="S21" s="129">
        <v>223</v>
      </c>
      <c r="T21" s="323">
        <v>157</v>
      </c>
      <c r="U21" s="131">
        <v>192</v>
      </c>
      <c r="V21" s="129">
        <v>84</v>
      </c>
      <c r="W21" s="323">
        <v>157</v>
      </c>
      <c r="X21" s="131">
        <v>437</v>
      </c>
      <c r="Y21" s="129">
        <v>193</v>
      </c>
      <c r="Z21" s="323">
        <v>162</v>
      </c>
      <c r="AA21" s="131">
        <v>409</v>
      </c>
      <c r="AB21" s="129">
        <v>206</v>
      </c>
      <c r="AC21" s="323">
        <v>123</v>
      </c>
      <c r="AD21" s="131">
        <v>503</v>
      </c>
      <c r="AE21" s="129">
        <v>190</v>
      </c>
      <c r="AF21" s="323">
        <v>157</v>
      </c>
      <c r="AG21" s="131">
        <v>390</v>
      </c>
      <c r="AH21" s="129">
        <v>148</v>
      </c>
      <c r="AI21" s="323">
        <v>141</v>
      </c>
      <c r="AJ21" s="131">
        <v>296</v>
      </c>
      <c r="AK21" s="129">
        <v>100</v>
      </c>
      <c r="AL21" s="323">
        <v>97</v>
      </c>
      <c r="AM21" s="59">
        <v>4563</v>
      </c>
      <c r="AN21" s="60">
        <v>0.5222616458738697</v>
      </c>
      <c r="AO21" s="61">
        <v>2289</v>
      </c>
      <c r="AP21" s="62">
        <v>0.26198924115829231</v>
      </c>
      <c r="AQ21" s="63">
        <v>1885</v>
      </c>
      <c r="AR21" s="64">
        <v>0.21574911296783794</v>
      </c>
      <c r="AS21" s="662">
        <v>8737</v>
      </c>
    </row>
    <row r="22" spans="1:45" ht="15" customHeight="1" thickBot="1" x14ac:dyDescent="0.3">
      <c r="A22" s="790" t="s">
        <v>40</v>
      </c>
      <c r="B22" s="791"/>
      <c r="C22" s="135">
        <v>14</v>
      </c>
      <c r="D22" s="136">
        <v>16</v>
      </c>
      <c r="E22" s="137">
        <v>14</v>
      </c>
      <c r="F22" s="106">
        <v>27</v>
      </c>
      <c r="G22" s="107">
        <v>7</v>
      </c>
      <c r="H22" s="108">
        <v>14</v>
      </c>
      <c r="I22" s="135">
        <v>19</v>
      </c>
      <c r="J22" s="107">
        <v>13</v>
      </c>
      <c r="K22" s="138">
        <v>10</v>
      </c>
      <c r="L22" s="387">
        <v>28</v>
      </c>
      <c r="M22" s="388">
        <v>15</v>
      </c>
      <c r="N22" s="112">
        <v>22</v>
      </c>
      <c r="O22" s="387">
        <v>26</v>
      </c>
      <c r="P22" s="388">
        <v>12</v>
      </c>
      <c r="Q22" s="112">
        <v>13</v>
      </c>
      <c r="R22" s="387">
        <v>22</v>
      </c>
      <c r="S22" s="388">
        <v>9</v>
      </c>
      <c r="T22" s="112">
        <v>19</v>
      </c>
      <c r="U22" s="387">
        <v>26</v>
      </c>
      <c r="V22" s="388">
        <v>6</v>
      </c>
      <c r="W22" s="112">
        <v>15</v>
      </c>
      <c r="X22" s="387">
        <v>12</v>
      </c>
      <c r="Y22" s="388">
        <v>10</v>
      </c>
      <c r="Z22" s="112">
        <v>15</v>
      </c>
      <c r="AA22" s="387">
        <v>19</v>
      </c>
      <c r="AB22" s="388">
        <v>8</v>
      </c>
      <c r="AC22" s="112">
        <v>14</v>
      </c>
      <c r="AD22" s="387">
        <v>10</v>
      </c>
      <c r="AE22" s="388">
        <v>9</v>
      </c>
      <c r="AF22" s="112">
        <v>18</v>
      </c>
      <c r="AG22" s="387">
        <v>10</v>
      </c>
      <c r="AH22" s="388">
        <v>6</v>
      </c>
      <c r="AI22" s="112">
        <v>9</v>
      </c>
      <c r="AJ22" s="387">
        <v>15</v>
      </c>
      <c r="AK22" s="388">
        <v>7</v>
      </c>
      <c r="AL22" s="112">
        <v>9</v>
      </c>
      <c r="AM22" s="93">
        <v>228</v>
      </c>
      <c r="AN22" s="94">
        <v>0.44015444015444016</v>
      </c>
      <c r="AO22" s="95">
        <v>118</v>
      </c>
      <c r="AP22" s="96">
        <v>0.22779922779922779</v>
      </c>
      <c r="AQ22" s="97">
        <v>172</v>
      </c>
      <c r="AR22" s="98">
        <v>0.33204633204633205</v>
      </c>
      <c r="AS22" s="665">
        <v>518</v>
      </c>
    </row>
    <row r="23" spans="1:45" ht="15.75" customHeight="1" thickBot="1" x14ac:dyDescent="0.3">
      <c r="A23" s="701" t="s">
        <v>41</v>
      </c>
      <c r="B23" s="792"/>
      <c r="C23" s="135">
        <v>1</v>
      </c>
      <c r="D23" s="136">
        <v>3</v>
      </c>
      <c r="E23" s="137">
        <v>0</v>
      </c>
      <c r="F23" s="106">
        <v>5</v>
      </c>
      <c r="G23" s="107">
        <v>4</v>
      </c>
      <c r="H23" s="108">
        <v>0</v>
      </c>
      <c r="I23" s="135">
        <v>1</v>
      </c>
      <c r="J23" s="107">
        <v>3</v>
      </c>
      <c r="K23" s="138">
        <v>1</v>
      </c>
      <c r="L23" s="387">
        <v>2</v>
      </c>
      <c r="M23" s="388">
        <v>2</v>
      </c>
      <c r="N23" s="112">
        <v>1</v>
      </c>
      <c r="O23" s="387">
        <v>2</v>
      </c>
      <c r="P23" s="388">
        <v>3</v>
      </c>
      <c r="Q23" s="112">
        <v>3</v>
      </c>
      <c r="R23" s="387">
        <v>4</v>
      </c>
      <c r="S23" s="388">
        <v>2</v>
      </c>
      <c r="T23" s="112">
        <v>4</v>
      </c>
      <c r="U23" s="387">
        <v>3</v>
      </c>
      <c r="V23" s="388">
        <v>1</v>
      </c>
      <c r="W23" s="112">
        <v>1</v>
      </c>
      <c r="X23" s="387">
        <v>1</v>
      </c>
      <c r="Y23" s="388">
        <v>1</v>
      </c>
      <c r="Z23" s="112">
        <v>2</v>
      </c>
      <c r="AA23" s="387">
        <v>5</v>
      </c>
      <c r="AB23" s="388">
        <v>2</v>
      </c>
      <c r="AC23" s="112">
        <v>3</v>
      </c>
      <c r="AD23" s="387">
        <v>2</v>
      </c>
      <c r="AE23" s="388">
        <v>5</v>
      </c>
      <c r="AF23" s="112">
        <v>3</v>
      </c>
      <c r="AG23" s="387">
        <v>3</v>
      </c>
      <c r="AH23" s="388">
        <v>9</v>
      </c>
      <c r="AI23" s="112">
        <v>4</v>
      </c>
      <c r="AJ23" s="387">
        <v>0</v>
      </c>
      <c r="AK23" s="388">
        <v>6</v>
      </c>
      <c r="AL23" s="112">
        <v>1</v>
      </c>
      <c r="AM23" s="77">
        <v>29</v>
      </c>
      <c r="AN23" s="78">
        <v>0.31182795698924731</v>
      </c>
      <c r="AO23" s="42">
        <v>41</v>
      </c>
      <c r="AP23" s="43">
        <v>0.44086021505376344</v>
      </c>
      <c r="AQ23" s="44">
        <v>23</v>
      </c>
      <c r="AR23" s="45">
        <v>0.24731182795698925</v>
      </c>
      <c r="AS23" s="664">
        <v>93</v>
      </c>
    </row>
    <row r="24" spans="1:45" ht="15" customHeight="1" thickBot="1" x14ac:dyDescent="0.3">
      <c r="A24" s="793" t="s">
        <v>42</v>
      </c>
      <c r="B24" s="794"/>
      <c r="C24" s="109">
        <v>50</v>
      </c>
      <c r="D24" s="110">
        <v>33</v>
      </c>
      <c r="E24" s="403">
        <v>40</v>
      </c>
      <c r="F24" s="396">
        <v>59</v>
      </c>
      <c r="G24" s="110">
        <v>43</v>
      </c>
      <c r="H24" s="397">
        <v>47</v>
      </c>
      <c r="I24" s="109">
        <v>65</v>
      </c>
      <c r="J24" s="404">
        <v>34</v>
      </c>
      <c r="K24" s="111">
        <v>88</v>
      </c>
      <c r="L24" s="384">
        <v>67</v>
      </c>
      <c r="M24" s="385">
        <v>44</v>
      </c>
      <c r="N24" s="386">
        <v>46</v>
      </c>
      <c r="O24" s="384">
        <v>91</v>
      </c>
      <c r="P24" s="385">
        <v>33</v>
      </c>
      <c r="Q24" s="386">
        <v>46</v>
      </c>
      <c r="R24" s="384">
        <v>71</v>
      </c>
      <c r="S24" s="385">
        <v>35</v>
      </c>
      <c r="T24" s="386">
        <v>53</v>
      </c>
      <c r="U24" s="384">
        <v>66</v>
      </c>
      <c r="V24" s="385">
        <v>39</v>
      </c>
      <c r="W24" s="386">
        <v>48</v>
      </c>
      <c r="X24" s="384">
        <v>40</v>
      </c>
      <c r="Y24" s="385">
        <v>37</v>
      </c>
      <c r="Z24" s="386">
        <v>46</v>
      </c>
      <c r="AA24" s="384">
        <v>49</v>
      </c>
      <c r="AB24" s="385">
        <v>20</v>
      </c>
      <c r="AC24" s="386">
        <v>52</v>
      </c>
      <c r="AD24" s="384">
        <v>53</v>
      </c>
      <c r="AE24" s="385">
        <v>29</v>
      </c>
      <c r="AF24" s="386">
        <v>42</v>
      </c>
      <c r="AG24" s="384">
        <v>43</v>
      </c>
      <c r="AH24" s="385">
        <v>17</v>
      </c>
      <c r="AI24" s="386">
        <v>47</v>
      </c>
      <c r="AJ24" s="384">
        <v>36</v>
      </c>
      <c r="AK24" s="385">
        <v>20</v>
      </c>
      <c r="AL24" s="386">
        <v>43</v>
      </c>
      <c r="AM24" s="59">
        <v>690</v>
      </c>
      <c r="AN24" s="60">
        <v>0.41267942583732059</v>
      </c>
      <c r="AO24" s="42">
        <v>384</v>
      </c>
      <c r="AP24" s="43">
        <v>0.22966507177033493</v>
      </c>
      <c r="AQ24" s="44">
        <v>598</v>
      </c>
      <c r="AR24" s="45">
        <v>0.3576555023923445</v>
      </c>
      <c r="AS24" s="664">
        <v>1672</v>
      </c>
    </row>
    <row r="25" spans="1:45" ht="15" customHeight="1" thickBot="1" x14ac:dyDescent="0.3">
      <c r="A25" s="677" t="s">
        <v>43</v>
      </c>
      <c r="B25" s="99"/>
      <c r="C25" s="410">
        <v>0</v>
      </c>
      <c r="D25" s="411">
        <v>1</v>
      </c>
      <c r="E25" s="412">
        <v>3</v>
      </c>
      <c r="F25" s="609">
        <v>0</v>
      </c>
      <c r="G25" s="411">
        <v>1</v>
      </c>
      <c r="H25" s="413">
        <v>0</v>
      </c>
      <c r="I25" s="410">
        <v>0</v>
      </c>
      <c r="J25" s="414">
        <v>1</v>
      </c>
      <c r="K25" s="415">
        <v>0</v>
      </c>
      <c r="L25" s="416">
        <v>0</v>
      </c>
      <c r="M25" s="417">
        <v>0</v>
      </c>
      <c r="N25" s="418">
        <v>1</v>
      </c>
      <c r="O25" s="416">
        <v>0</v>
      </c>
      <c r="P25" s="417">
        <v>1</v>
      </c>
      <c r="Q25" s="418">
        <v>0</v>
      </c>
      <c r="R25" s="416">
        <v>0</v>
      </c>
      <c r="S25" s="417">
        <v>0</v>
      </c>
      <c r="T25" s="418">
        <v>2</v>
      </c>
      <c r="U25" s="416">
        <v>0</v>
      </c>
      <c r="V25" s="417">
        <v>0</v>
      </c>
      <c r="W25" s="418">
        <v>0</v>
      </c>
      <c r="X25" s="416">
        <v>1</v>
      </c>
      <c r="Y25" s="417">
        <v>0</v>
      </c>
      <c r="Z25" s="418">
        <v>3</v>
      </c>
      <c r="AA25" s="416">
        <v>0</v>
      </c>
      <c r="AB25" s="417">
        <v>0</v>
      </c>
      <c r="AC25" s="418">
        <v>0</v>
      </c>
      <c r="AD25" s="416">
        <v>0</v>
      </c>
      <c r="AE25" s="417">
        <v>0</v>
      </c>
      <c r="AF25" s="418">
        <v>2</v>
      </c>
      <c r="AG25" s="416">
        <v>0</v>
      </c>
      <c r="AH25" s="417">
        <v>0</v>
      </c>
      <c r="AI25" s="418">
        <v>1</v>
      </c>
      <c r="AJ25" s="416">
        <v>0</v>
      </c>
      <c r="AK25" s="417">
        <v>0</v>
      </c>
      <c r="AL25" s="418">
        <v>0</v>
      </c>
      <c r="AM25" s="59">
        <v>1</v>
      </c>
      <c r="AN25" s="60">
        <v>5.8823529411764705E-2</v>
      </c>
      <c r="AO25" s="42">
        <v>4</v>
      </c>
      <c r="AP25" s="43">
        <v>0.23529411764705882</v>
      </c>
      <c r="AQ25" s="44">
        <v>12</v>
      </c>
      <c r="AR25" s="45">
        <v>0.70588235294117652</v>
      </c>
      <c r="AS25" s="664">
        <v>17</v>
      </c>
    </row>
    <row r="26" spans="1:45" ht="17.25" customHeight="1" thickBot="1" x14ac:dyDescent="0.3">
      <c r="A26" s="774" t="s">
        <v>44</v>
      </c>
      <c r="B26" s="775"/>
      <c r="C26" s="405">
        <f>C27+C29</f>
        <v>74</v>
      </c>
      <c r="D26" s="419">
        <f t="shared" ref="D26:AL26" si="0">D27+D29</f>
        <v>37</v>
      </c>
      <c r="E26" s="420">
        <f t="shared" si="0"/>
        <v>58</v>
      </c>
      <c r="F26" s="405">
        <f t="shared" si="0"/>
        <v>78</v>
      </c>
      <c r="G26" s="421">
        <f t="shared" si="0"/>
        <v>52</v>
      </c>
      <c r="H26" s="422">
        <f t="shared" si="0"/>
        <v>59</v>
      </c>
      <c r="I26" s="405">
        <f t="shared" si="0"/>
        <v>71</v>
      </c>
      <c r="J26" s="421">
        <f t="shared" si="0"/>
        <v>45</v>
      </c>
      <c r="K26" s="423">
        <f t="shared" si="0"/>
        <v>117</v>
      </c>
      <c r="L26" s="407">
        <f t="shared" si="0"/>
        <v>80</v>
      </c>
      <c r="M26" s="421">
        <f t="shared" si="0"/>
        <v>60</v>
      </c>
      <c r="N26" s="608">
        <f t="shared" si="0"/>
        <v>56</v>
      </c>
      <c r="O26" s="407">
        <f t="shared" si="0"/>
        <v>109</v>
      </c>
      <c r="P26" s="421">
        <f t="shared" si="0"/>
        <v>43</v>
      </c>
      <c r="Q26" s="424">
        <f t="shared" si="0"/>
        <v>59</v>
      </c>
      <c r="R26" s="407">
        <f t="shared" si="0"/>
        <v>55</v>
      </c>
      <c r="S26" s="421">
        <f t="shared" si="0"/>
        <v>34</v>
      </c>
      <c r="T26" s="424">
        <f t="shared" si="0"/>
        <v>73</v>
      </c>
      <c r="U26" s="407">
        <f t="shared" si="0"/>
        <v>87</v>
      </c>
      <c r="V26" s="421">
        <f t="shared" si="0"/>
        <v>44</v>
      </c>
      <c r="W26" s="424">
        <f t="shared" si="0"/>
        <v>56</v>
      </c>
      <c r="X26" s="407">
        <f t="shared" si="0"/>
        <v>54</v>
      </c>
      <c r="Y26" s="421">
        <f t="shared" si="0"/>
        <v>44</v>
      </c>
      <c r="Z26" s="386">
        <f t="shared" si="0"/>
        <v>47</v>
      </c>
      <c r="AA26" s="384">
        <f t="shared" si="0"/>
        <v>64</v>
      </c>
      <c r="AB26" s="385">
        <f t="shared" si="0"/>
        <v>30</v>
      </c>
      <c r="AC26" s="386">
        <f t="shared" si="0"/>
        <v>83</v>
      </c>
      <c r="AD26" s="407">
        <f t="shared" si="0"/>
        <v>68</v>
      </c>
      <c r="AE26" s="421">
        <f t="shared" si="0"/>
        <v>30</v>
      </c>
      <c r="AF26" s="424">
        <f t="shared" si="0"/>
        <v>61</v>
      </c>
      <c r="AG26" s="407">
        <f t="shared" si="0"/>
        <v>68</v>
      </c>
      <c r="AH26" s="421">
        <f t="shared" si="0"/>
        <v>21</v>
      </c>
      <c r="AI26" s="424">
        <f t="shared" si="0"/>
        <v>61</v>
      </c>
      <c r="AJ26" s="407">
        <f t="shared" si="0"/>
        <v>45</v>
      </c>
      <c r="AK26" s="421">
        <f t="shared" si="0"/>
        <v>25</v>
      </c>
      <c r="AL26" s="424">
        <f t="shared" si="0"/>
        <v>54</v>
      </c>
      <c r="AM26" s="59">
        <v>853</v>
      </c>
      <c r="AN26" s="60">
        <v>0.40580399619410085</v>
      </c>
      <c r="AO26" s="42">
        <v>465</v>
      </c>
      <c r="AP26" s="43">
        <v>0.22121788772597525</v>
      </c>
      <c r="AQ26" s="44">
        <v>784</v>
      </c>
      <c r="AR26" s="45">
        <v>0.37297811607992387</v>
      </c>
      <c r="AS26" s="664">
        <v>2102</v>
      </c>
    </row>
    <row r="27" spans="1:45" ht="15.75" customHeight="1" thickBot="1" x14ac:dyDescent="0.3">
      <c r="A27" s="776" t="s">
        <v>45</v>
      </c>
      <c r="B27" s="105" t="s">
        <v>46</v>
      </c>
      <c r="C27" s="106">
        <v>42</v>
      </c>
      <c r="D27" s="107">
        <v>31</v>
      </c>
      <c r="E27" s="108">
        <v>35</v>
      </c>
      <c r="F27" s="109">
        <v>53</v>
      </c>
      <c r="G27" s="110">
        <v>36</v>
      </c>
      <c r="H27" s="111">
        <v>49</v>
      </c>
      <c r="I27" s="135">
        <v>35</v>
      </c>
      <c r="J27" s="107">
        <v>31</v>
      </c>
      <c r="K27" s="138">
        <v>82</v>
      </c>
      <c r="L27" s="387">
        <v>40</v>
      </c>
      <c r="M27" s="388">
        <v>40</v>
      </c>
      <c r="N27" s="112">
        <v>39</v>
      </c>
      <c r="O27" s="387">
        <v>68</v>
      </c>
      <c r="P27" s="388">
        <v>33</v>
      </c>
      <c r="Q27" s="112">
        <v>46</v>
      </c>
      <c r="R27" s="387">
        <v>30</v>
      </c>
      <c r="S27" s="388">
        <v>24</v>
      </c>
      <c r="T27" s="112">
        <v>62</v>
      </c>
      <c r="U27" s="387">
        <v>58</v>
      </c>
      <c r="V27" s="388">
        <v>26</v>
      </c>
      <c r="W27" s="112">
        <v>54</v>
      </c>
      <c r="X27" s="387">
        <v>42</v>
      </c>
      <c r="Y27" s="388">
        <v>35</v>
      </c>
      <c r="Z27" s="112">
        <v>42</v>
      </c>
      <c r="AA27" s="387">
        <v>40</v>
      </c>
      <c r="AB27" s="388">
        <v>20</v>
      </c>
      <c r="AC27" s="112">
        <v>71</v>
      </c>
      <c r="AD27" s="387">
        <v>43</v>
      </c>
      <c r="AE27" s="388">
        <v>20</v>
      </c>
      <c r="AF27" s="112">
        <v>56</v>
      </c>
      <c r="AG27" s="387">
        <v>29</v>
      </c>
      <c r="AH27" s="388">
        <v>10</v>
      </c>
      <c r="AI27" s="112">
        <v>47</v>
      </c>
      <c r="AJ27" s="387">
        <v>35</v>
      </c>
      <c r="AK27" s="388">
        <v>12</v>
      </c>
      <c r="AL27" s="112">
        <v>47</v>
      </c>
      <c r="AM27" s="93">
        <v>515</v>
      </c>
      <c r="AN27" s="60">
        <v>0.35201640464798362</v>
      </c>
      <c r="AO27" s="42">
        <v>318</v>
      </c>
      <c r="AP27" s="43">
        <v>0.21736158578263842</v>
      </c>
      <c r="AQ27" s="44">
        <v>630</v>
      </c>
      <c r="AR27" s="45">
        <v>0.43062200956937802</v>
      </c>
      <c r="AS27" s="664">
        <v>1463</v>
      </c>
    </row>
    <row r="28" spans="1:45" ht="15.75" customHeight="1" thickBot="1" x14ac:dyDescent="0.3">
      <c r="A28" s="776"/>
      <c r="B28" s="670" t="s">
        <v>465</v>
      </c>
      <c r="C28" s="113">
        <v>29</v>
      </c>
      <c r="D28" s="114">
        <v>27</v>
      </c>
      <c r="E28" s="115">
        <v>24</v>
      </c>
      <c r="F28" s="116">
        <v>39</v>
      </c>
      <c r="G28" s="114">
        <v>27</v>
      </c>
      <c r="H28" s="117">
        <v>39</v>
      </c>
      <c r="I28" s="116">
        <v>29</v>
      </c>
      <c r="J28" s="114">
        <v>25</v>
      </c>
      <c r="K28" s="117">
        <v>59</v>
      </c>
      <c r="L28" s="144">
        <v>29</v>
      </c>
      <c r="M28" s="390">
        <v>27</v>
      </c>
      <c r="N28" s="118">
        <v>32</v>
      </c>
      <c r="O28" s="144">
        <v>56</v>
      </c>
      <c r="P28" s="390">
        <v>27</v>
      </c>
      <c r="Q28" s="118">
        <v>35</v>
      </c>
      <c r="R28" s="144">
        <v>25</v>
      </c>
      <c r="S28" s="390">
        <v>18</v>
      </c>
      <c r="T28" s="118">
        <v>45</v>
      </c>
      <c r="U28" s="144">
        <v>38</v>
      </c>
      <c r="V28" s="390">
        <v>22</v>
      </c>
      <c r="W28" s="118">
        <v>41</v>
      </c>
      <c r="X28" s="144">
        <v>34</v>
      </c>
      <c r="Y28" s="390">
        <v>24</v>
      </c>
      <c r="Z28" s="118">
        <v>34</v>
      </c>
      <c r="AA28" s="144">
        <v>26</v>
      </c>
      <c r="AB28" s="390">
        <v>13</v>
      </c>
      <c r="AC28" s="118">
        <v>45</v>
      </c>
      <c r="AD28" s="144">
        <v>33</v>
      </c>
      <c r="AE28" s="390">
        <v>13</v>
      </c>
      <c r="AF28" s="118">
        <v>38</v>
      </c>
      <c r="AG28" s="144">
        <v>21</v>
      </c>
      <c r="AH28" s="390">
        <v>6</v>
      </c>
      <c r="AI28" s="118">
        <v>36</v>
      </c>
      <c r="AJ28" s="144">
        <v>25</v>
      </c>
      <c r="AK28" s="390">
        <v>11</v>
      </c>
      <c r="AL28" s="118">
        <v>33</v>
      </c>
      <c r="AM28" s="40">
        <v>384</v>
      </c>
      <c r="AN28" s="60">
        <v>0.35391705069124424</v>
      </c>
      <c r="AO28" s="42">
        <v>240</v>
      </c>
      <c r="AP28" s="43">
        <v>0.22119815668202766</v>
      </c>
      <c r="AQ28" s="44">
        <v>461</v>
      </c>
      <c r="AR28" s="45">
        <v>0.42488479262672812</v>
      </c>
      <c r="AS28" s="664">
        <v>1085</v>
      </c>
    </row>
    <row r="29" spans="1:45" ht="18" customHeight="1" thickBot="1" x14ac:dyDescent="0.3">
      <c r="A29" s="776"/>
      <c r="B29" s="670" t="s">
        <v>47</v>
      </c>
      <c r="C29" s="113">
        <v>32</v>
      </c>
      <c r="D29" s="114">
        <v>6</v>
      </c>
      <c r="E29" s="115">
        <v>23</v>
      </c>
      <c r="F29" s="116">
        <v>25</v>
      </c>
      <c r="G29" s="114">
        <v>16</v>
      </c>
      <c r="H29" s="117">
        <v>10</v>
      </c>
      <c r="I29" s="116">
        <v>36</v>
      </c>
      <c r="J29" s="114">
        <v>14</v>
      </c>
      <c r="K29" s="117">
        <v>35</v>
      </c>
      <c r="L29" s="144">
        <v>40</v>
      </c>
      <c r="M29" s="390">
        <v>20</v>
      </c>
      <c r="N29" s="118">
        <v>17</v>
      </c>
      <c r="O29" s="144">
        <v>41</v>
      </c>
      <c r="P29" s="390">
        <v>10</v>
      </c>
      <c r="Q29" s="118">
        <v>13</v>
      </c>
      <c r="R29" s="144">
        <v>25</v>
      </c>
      <c r="S29" s="390">
        <v>10</v>
      </c>
      <c r="T29" s="118">
        <v>11</v>
      </c>
      <c r="U29" s="144">
        <v>29</v>
      </c>
      <c r="V29" s="390">
        <v>18</v>
      </c>
      <c r="W29" s="118">
        <v>2</v>
      </c>
      <c r="X29" s="144">
        <v>12</v>
      </c>
      <c r="Y29" s="390">
        <v>9</v>
      </c>
      <c r="Z29" s="118">
        <v>5</v>
      </c>
      <c r="AA29" s="144">
        <v>24</v>
      </c>
      <c r="AB29" s="390">
        <v>10</v>
      </c>
      <c r="AC29" s="118">
        <v>12</v>
      </c>
      <c r="AD29" s="144">
        <v>25</v>
      </c>
      <c r="AE29" s="390">
        <v>10</v>
      </c>
      <c r="AF29" s="118">
        <v>5</v>
      </c>
      <c r="AG29" s="144">
        <v>39</v>
      </c>
      <c r="AH29" s="390">
        <v>11</v>
      </c>
      <c r="AI29" s="118">
        <v>14</v>
      </c>
      <c r="AJ29" s="144">
        <v>10</v>
      </c>
      <c r="AK29" s="390">
        <v>13</v>
      </c>
      <c r="AL29" s="118">
        <v>7</v>
      </c>
      <c r="AM29" s="40">
        <v>338</v>
      </c>
      <c r="AN29" s="60">
        <v>0.52895148669796554</v>
      </c>
      <c r="AO29" s="42">
        <v>147</v>
      </c>
      <c r="AP29" s="43">
        <v>0.2300469483568075</v>
      </c>
      <c r="AQ29" s="44">
        <v>154</v>
      </c>
      <c r="AR29" s="45">
        <v>0.24100156494522693</v>
      </c>
      <c r="AS29" s="664">
        <v>639</v>
      </c>
    </row>
    <row r="30" spans="1:45" ht="16.5" customHeight="1" thickBot="1" x14ac:dyDescent="0.3">
      <c r="A30" s="776"/>
      <c r="B30" s="669" t="s">
        <v>48</v>
      </c>
      <c r="C30" s="120">
        <v>21</v>
      </c>
      <c r="D30" s="121">
        <v>6</v>
      </c>
      <c r="E30" s="122">
        <v>16</v>
      </c>
      <c r="F30" s="123">
        <v>20</v>
      </c>
      <c r="G30" s="121">
        <v>16</v>
      </c>
      <c r="H30" s="124">
        <v>8</v>
      </c>
      <c r="I30" s="123">
        <v>36</v>
      </c>
      <c r="J30" s="121">
        <v>9</v>
      </c>
      <c r="K30" s="124">
        <v>29</v>
      </c>
      <c r="L30" s="402">
        <v>38</v>
      </c>
      <c r="M30" s="427">
        <v>17</v>
      </c>
      <c r="N30" s="126">
        <v>14</v>
      </c>
      <c r="O30" s="402">
        <v>35</v>
      </c>
      <c r="P30" s="427">
        <v>6</v>
      </c>
      <c r="Q30" s="126">
        <v>11</v>
      </c>
      <c r="R30" s="402">
        <v>19</v>
      </c>
      <c r="S30" s="427">
        <v>6</v>
      </c>
      <c r="T30" s="126">
        <v>8</v>
      </c>
      <c r="U30" s="402">
        <v>26</v>
      </c>
      <c r="V30" s="427">
        <v>16</v>
      </c>
      <c r="W30" s="126">
        <v>2</v>
      </c>
      <c r="X30" s="402">
        <v>5</v>
      </c>
      <c r="Y30" s="427">
        <v>8</v>
      </c>
      <c r="Z30" s="126">
        <v>3</v>
      </c>
      <c r="AA30" s="402">
        <v>16</v>
      </c>
      <c r="AB30" s="427">
        <v>9</v>
      </c>
      <c r="AC30" s="126">
        <v>10</v>
      </c>
      <c r="AD30" s="402">
        <v>24</v>
      </c>
      <c r="AE30" s="427">
        <v>9</v>
      </c>
      <c r="AF30" s="126">
        <v>5</v>
      </c>
      <c r="AG30" s="402">
        <v>22</v>
      </c>
      <c r="AH30" s="427">
        <v>9</v>
      </c>
      <c r="AI30" s="126">
        <v>9</v>
      </c>
      <c r="AJ30" s="402">
        <v>10</v>
      </c>
      <c r="AK30" s="427">
        <v>11</v>
      </c>
      <c r="AL30" s="126">
        <v>7</v>
      </c>
      <c r="AM30" s="40">
        <v>272</v>
      </c>
      <c r="AN30" s="60">
        <v>0.52713178294573648</v>
      </c>
      <c r="AO30" s="42">
        <v>122</v>
      </c>
      <c r="AP30" s="43">
        <v>0.23643410852713179</v>
      </c>
      <c r="AQ30" s="44">
        <v>122</v>
      </c>
      <c r="AR30" s="45">
        <v>0.23643410852713179</v>
      </c>
      <c r="AS30" s="664">
        <v>516</v>
      </c>
    </row>
    <row r="31" spans="1:45" ht="16.5" customHeight="1" thickBot="1" x14ac:dyDescent="0.3">
      <c r="A31" s="776"/>
      <c r="B31" s="669" t="s">
        <v>49</v>
      </c>
      <c r="C31" s="120">
        <v>7</v>
      </c>
      <c r="D31" s="121">
        <v>0</v>
      </c>
      <c r="E31" s="122">
        <v>6</v>
      </c>
      <c r="F31" s="123">
        <v>1</v>
      </c>
      <c r="G31" s="121">
        <v>0</v>
      </c>
      <c r="H31" s="124">
        <v>0</v>
      </c>
      <c r="I31" s="123">
        <v>0</v>
      </c>
      <c r="J31" s="121">
        <v>0</v>
      </c>
      <c r="K31" s="124">
        <v>1</v>
      </c>
      <c r="L31" s="402">
        <v>0</v>
      </c>
      <c r="M31" s="427">
        <v>0</v>
      </c>
      <c r="N31" s="126">
        <v>2</v>
      </c>
      <c r="O31" s="402">
        <v>2</v>
      </c>
      <c r="P31" s="427">
        <v>1</v>
      </c>
      <c r="Q31" s="126">
        <v>1</v>
      </c>
      <c r="R31" s="402">
        <v>0</v>
      </c>
      <c r="S31" s="427">
        <v>0</v>
      </c>
      <c r="T31" s="126">
        <v>2</v>
      </c>
      <c r="U31" s="402">
        <v>0</v>
      </c>
      <c r="V31" s="427">
        <v>1</v>
      </c>
      <c r="W31" s="126">
        <v>0</v>
      </c>
      <c r="X31" s="402">
        <v>0</v>
      </c>
      <c r="Y31" s="427">
        <v>0</v>
      </c>
      <c r="Z31" s="126">
        <v>0</v>
      </c>
      <c r="AA31" s="402">
        <v>2</v>
      </c>
      <c r="AB31" s="427">
        <v>0</v>
      </c>
      <c r="AC31" s="126">
        <v>0</v>
      </c>
      <c r="AD31" s="402">
        <v>1</v>
      </c>
      <c r="AE31" s="427">
        <v>0</v>
      </c>
      <c r="AF31" s="126">
        <v>3</v>
      </c>
      <c r="AG31" s="402">
        <v>0</v>
      </c>
      <c r="AH31" s="427">
        <v>0</v>
      </c>
      <c r="AI31" s="126">
        <v>0</v>
      </c>
      <c r="AJ31" s="402">
        <v>0</v>
      </c>
      <c r="AK31" s="427">
        <v>0</v>
      </c>
      <c r="AL31" s="126">
        <v>0</v>
      </c>
      <c r="AM31" s="40">
        <v>13</v>
      </c>
      <c r="AN31" s="60">
        <v>0.43333333333333335</v>
      </c>
      <c r="AO31" s="42">
        <v>2</v>
      </c>
      <c r="AP31" s="43">
        <v>6.6666666666666666E-2</v>
      </c>
      <c r="AQ31" s="44">
        <v>15</v>
      </c>
      <c r="AR31" s="45">
        <v>0.5</v>
      </c>
      <c r="AS31" s="664">
        <v>30</v>
      </c>
    </row>
    <row r="32" spans="1:45" ht="15.75" customHeight="1" thickBot="1" x14ac:dyDescent="0.3">
      <c r="A32" s="776"/>
      <c r="B32" s="669" t="s">
        <v>50</v>
      </c>
      <c r="C32" s="120">
        <v>4</v>
      </c>
      <c r="D32" s="121">
        <v>0</v>
      </c>
      <c r="E32" s="122">
        <v>5</v>
      </c>
      <c r="F32" s="123">
        <v>1</v>
      </c>
      <c r="G32" s="121">
        <v>0</v>
      </c>
      <c r="H32" s="124">
        <v>0</v>
      </c>
      <c r="I32" s="123">
        <v>0</v>
      </c>
      <c r="J32" s="121">
        <v>0</v>
      </c>
      <c r="K32" s="124">
        <v>1</v>
      </c>
      <c r="L32" s="402">
        <v>0</v>
      </c>
      <c r="M32" s="427">
        <v>0</v>
      </c>
      <c r="N32" s="126">
        <v>2</v>
      </c>
      <c r="O32" s="402">
        <v>2</v>
      </c>
      <c r="P32" s="427">
        <v>1</v>
      </c>
      <c r="Q32" s="126">
        <v>1</v>
      </c>
      <c r="R32" s="402">
        <v>0</v>
      </c>
      <c r="S32" s="427">
        <v>0</v>
      </c>
      <c r="T32" s="126">
        <v>2</v>
      </c>
      <c r="U32" s="402">
        <v>0</v>
      </c>
      <c r="V32" s="427">
        <v>1</v>
      </c>
      <c r="W32" s="126">
        <v>0</v>
      </c>
      <c r="X32" s="402">
        <v>0</v>
      </c>
      <c r="Y32" s="427">
        <v>0</v>
      </c>
      <c r="Z32" s="126">
        <v>0</v>
      </c>
      <c r="AA32" s="402">
        <v>2</v>
      </c>
      <c r="AB32" s="427">
        <v>0</v>
      </c>
      <c r="AC32" s="126">
        <v>0</v>
      </c>
      <c r="AD32" s="402">
        <v>1</v>
      </c>
      <c r="AE32" s="427">
        <v>0</v>
      </c>
      <c r="AF32" s="126">
        <v>2</v>
      </c>
      <c r="AG32" s="402">
        <v>0</v>
      </c>
      <c r="AH32" s="427">
        <v>0</v>
      </c>
      <c r="AI32" s="126">
        <v>0</v>
      </c>
      <c r="AJ32" s="402">
        <v>0</v>
      </c>
      <c r="AK32" s="427">
        <v>0</v>
      </c>
      <c r="AL32" s="126">
        <v>0</v>
      </c>
      <c r="AM32" s="77">
        <v>10</v>
      </c>
      <c r="AN32" s="60">
        <v>0.4</v>
      </c>
      <c r="AO32" s="42">
        <v>2</v>
      </c>
      <c r="AP32" s="43">
        <v>0.08</v>
      </c>
      <c r="AQ32" s="44">
        <v>13</v>
      </c>
      <c r="AR32" s="45">
        <v>0.52</v>
      </c>
      <c r="AS32" s="664">
        <v>25</v>
      </c>
    </row>
    <row r="33" spans="1:45" ht="15" customHeight="1" thickBot="1" x14ac:dyDescent="0.3">
      <c r="A33" s="776"/>
      <c r="B33" s="669" t="s">
        <v>51</v>
      </c>
      <c r="C33" s="128">
        <v>4</v>
      </c>
      <c r="D33" s="129">
        <v>0</v>
      </c>
      <c r="E33" s="130">
        <v>0</v>
      </c>
      <c r="F33" s="131">
        <v>1</v>
      </c>
      <c r="G33" s="129">
        <v>1</v>
      </c>
      <c r="H33" s="132">
        <v>0</v>
      </c>
      <c r="I33" s="131">
        <v>4</v>
      </c>
      <c r="J33" s="129">
        <v>0</v>
      </c>
      <c r="K33" s="132">
        <v>0</v>
      </c>
      <c r="L33" s="394">
        <v>4</v>
      </c>
      <c r="M33" s="145">
        <v>0</v>
      </c>
      <c r="N33" s="133">
        <v>0</v>
      </c>
      <c r="O33" s="394">
        <v>2</v>
      </c>
      <c r="P33" s="145">
        <v>0</v>
      </c>
      <c r="Q33" s="133">
        <v>0</v>
      </c>
      <c r="R33" s="394">
        <v>1</v>
      </c>
      <c r="S33" s="145">
        <v>0</v>
      </c>
      <c r="T33" s="133">
        <v>0</v>
      </c>
      <c r="U33" s="394">
        <v>0</v>
      </c>
      <c r="V33" s="145">
        <v>0</v>
      </c>
      <c r="W33" s="133">
        <v>0</v>
      </c>
      <c r="X33" s="394">
        <v>2</v>
      </c>
      <c r="Y33" s="145">
        <v>1</v>
      </c>
      <c r="Z33" s="133">
        <v>0</v>
      </c>
      <c r="AA33" s="394">
        <v>2</v>
      </c>
      <c r="AB33" s="145">
        <v>1</v>
      </c>
      <c r="AC33" s="133">
        <v>0</v>
      </c>
      <c r="AD33" s="394">
        <v>0</v>
      </c>
      <c r="AE33" s="145">
        <v>1</v>
      </c>
      <c r="AF33" s="133">
        <v>1</v>
      </c>
      <c r="AG33" s="394">
        <v>3</v>
      </c>
      <c r="AH33" s="145">
        <v>1</v>
      </c>
      <c r="AI33" s="133">
        <v>0</v>
      </c>
      <c r="AJ33" s="394">
        <v>1</v>
      </c>
      <c r="AK33" s="145">
        <v>0</v>
      </c>
      <c r="AL33" s="133">
        <v>0</v>
      </c>
      <c r="AM33" s="77">
        <v>24</v>
      </c>
      <c r="AN33" s="60">
        <v>0.8</v>
      </c>
      <c r="AO33" s="42">
        <v>5</v>
      </c>
      <c r="AP33" s="43">
        <v>0.16666666666666666</v>
      </c>
      <c r="AQ33" s="44">
        <v>1</v>
      </c>
      <c r="AR33" s="45">
        <v>3.3333333333333333E-2</v>
      </c>
      <c r="AS33" s="664">
        <v>30</v>
      </c>
    </row>
    <row r="34" spans="1:45" ht="17.25" customHeight="1" thickBot="1" x14ac:dyDescent="0.3">
      <c r="A34" s="777"/>
      <c r="B34" s="671" t="s">
        <v>52</v>
      </c>
      <c r="C34" s="131">
        <v>3</v>
      </c>
      <c r="D34" s="129">
        <v>0</v>
      </c>
      <c r="E34" s="130">
        <v>0</v>
      </c>
      <c r="F34" s="131">
        <v>1</v>
      </c>
      <c r="G34" s="129">
        <v>1</v>
      </c>
      <c r="H34" s="130">
        <v>0</v>
      </c>
      <c r="I34" s="131">
        <v>4</v>
      </c>
      <c r="J34" s="129">
        <v>0</v>
      </c>
      <c r="K34" s="132">
        <v>0</v>
      </c>
      <c r="L34" s="394">
        <v>4</v>
      </c>
      <c r="M34" s="145">
        <v>0</v>
      </c>
      <c r="N34" s="133">
        <v>0</v>
      </c>
      <c r="O34" s="394">
        <v>2</v>
      </c>
      <c r="P34" s="145">
        <v>0</v>
      </c>
      <c r="Q34" s="133">
        <v>0</v>
      </c>
      <c r="R34" s="394">
        <v>1</v>
      </c>
      <c r="S34" s="145">
        <v>0</v>
      </c>
      <c r="T34" s="133">
        <v>0</v>
      </c>
      <c r="U34" s="394">
        <v>0</v>
      </c>
      <c r="V34" s="145">
        <v>0</v>
      </c>
      <c r="W34" s="133">
        <v>0</v>
      </c>
      <c r="X34" s="394">
        <v>2</v>
      </c>
      <c r="Y34" s="145">
        <v>1</v>
      </c>
      <c r="Z34" s="133">
        <v>0</v>
      </c>
      <c r="AA34" s="394">
        <v>2</v>
      </c>
      <c r="AB34" s="145">
        <v>1</v>
      </c>
      <c r="AC34" s="133">
        <v>0</v>
      </c>
      <c r="AD34" s="394">
        <v>0</v>
      </c>
      <c r="AE34" s="145">
        <v>1</v>
      </c>
      <c r="AF34" s="133">
        <v>1</v>
      </c>
      <c r="AG34" s="394">
        <v>2</v>
      </c>
      <c r="AH34" s="145">
        <v>1</v>
      </c>
      <c r="AI34" s="133">
        <v>0</v>
      </c>
      <c r="AJ34" s="394">
        <v>1</v>
      </c>
      <c r="AK34" s="145">
        <v>0</v>
      </c>
      <c r="AL34" s="133">
        <v>0</v>
      </c>
      <c r="AM34" s="77">
        <v>22</v>
      </c>
      <c r="AN34" s="60">
        <v>0.7857142857142857</v>
      </c>
      <c r="AO34" s="42">
        <v>5</v>
      </c>
      <c r="AP34" s="43">
        <v>0.17857142857142858</v>
      </c>
      <c r="AQ34" s="44">
        <v>1</v>
      </c>
      <c r="AR34" s="45">
        <v>3.5714285714285712E-2</v>
      </c>
      <c r="AS34" s="664">
        <v>28</v>
      </c>
    </row>
    <row r="35" spans="1:45" ht="16.5" customHeight="1" thickBot="1" x14ac:dyDescent="0.3">
      <c r="A35" s="778" t="s">
        <v>53</v>
      </c>
      <c r="B35" s="779"/>
      <c r="C35" s="405">
        <v>20</v>
      </c>
      <c r="D35" s="421">
        <v>8</v>
      </c>
      <c r="E35" s="423">
        <v>9</v>
      </c>
      <c r="F35" s="407">
        <v>13</v>
      </c>
      <c r="G35" s="419">
        <v>3</v>
      </c>
      <c r="H35" s="409">
        <v>7</v>
      </c>
      <c r="I35" s="405">
        <v>10</v>
      </c>
      <c r="J35" s="419">
        <v>9</v>
      </c>
      <c r="K35" s="406">
        <v>13</v>
      </c>
      <c r="L35" s="426">
        <v>9</v>
      </c>
      <c r="M35" s="408">
        <v>8</v>
      </c>
      <c r="N35" s="425">
        <v>13</v>
      </c>
      <c r="O35" s="426">
        <v>16</v>
      </c>
      <c r="P35" s="408">
        <v>12</v>
      </c>
      <c r="Q35" s="425">
        <v>6</v>
      </c>
      <c r="R35" s="426">
        <v>10</v>
      </c>
      <c r="S35" s="408">
        <v>12</v>
      </c>
      <c r="T35" s="425">
        <v>11</v>
      </c>
      <c r="U35" s="426">
        <v>13</v>
      </c>
      <c r="V35" s="408">
        <v>11</v>
      </c>
      <c r="W35" s="425">
        <v>10</v>
      </c>
      <c r="X35" s="426">
        <v>17</v>
      </c>
      <c r="Y35" s="408">
        <v>8</v>
      </c>
      <c r="Z35" s="425">
        <v>15</v>
      </c>
      <c r="AA35" s="426">
        <v>10</v>
      </c>
      <c r="AB35" s="408">
        <v>17</v>
      </c>
      <c r="AC35" s="425">
        <v>12</v>
      </c>
      <c r="AD35" s="426">
        <v>9</v>
      </c>
      <c r="AE35" s="408">
        <v>15</v>
      </c>
      <c r="AF35" s="425">
        <v>13</v>
      </c>
      <c r="AG35" s="426">
        <v>17</v>
      </c>
      <c r="AH35" s="408">
        <v>16</v>
      </c>
      <c r="AI35" s="425">
        <v>15</v>
      </c>
      <c r="AJ35" s="426">
        <v>17</v>
      </c>
      <c r="AK35" s="408">
        <v>15</v>
      </c>
      <c r="AL35" s="425">
        <v>10</v>
      </c>
      <c r="AM35" s="59">
        <v>161</v>
      </c>
      <c r="AN35" s="60">
        <v>0.3752913752913753</v>
      </c>
      <c r="AO35" s="42">
        <v>134</v>
      </c>
      <c r="AP35" s="43">
        <v>0.31235431235431238</v>
      </c>
      <c r="AQ35" s="44">
        <v>134</v>
      </c>
      <c r="AR35" s="45">
        <v>0.31235431235431238</v>
      </c>
      <c r="AS35" s="664">
        <v>429</v>
      </c>
    </row>
    <row r="36" spans="1:45" ht="21" customHeight="1" thickBot="1" x14ac:dyDescent="0.3">
      <c r="A36" s="780" t="s">
        <v>54</v>
      </c>
      <c r="B36" s="134" t="s">
        <v>55</v>
      </c>
      <c r="C36" s="116">
        <v>18</v>
      </c>
      <c r="D36" s="136">
        <v>6</v>
      </c>
      <c r="E36" s="137">
        <v>6</v>
      </c>
      <c r="F36" s="113">
        <v>14</v>
      </c>
      <c r="G36" s="107">
        <v>1</v>
      </c>
      <c r="H36" s="108">
        <v>9</v>
      </c>
      <c r="I36" s="116">
        <v>8</v>
      </c>
      <c r="J36" s="107">
        <v>5</v>
      </c>
      <c r="K36" s="138">
        <v>18</v>
      </c>
      <c r="L36" s="387">
        <v>8</v>
      </c>
      <c r="M36" s="388">
        <v>9</v>
      </c>
      <c r="N36" s="112">
        <v>13</v>
      </c>
      <c r="O36" s="387">
        <v>19</v>
      </c>
      <c r="P36" s="388">
        <v>8</v>
      </c>
      <c r="Q36" s="112">
        <v>4</v>
      </c>
      <c r="R36" s="387">
        <v>11</v>
      </c>
      <c r="S36" s="388">
        <v>11</v>
      </c>
      <c r="T36" s="112">
        <v>15</v>
      </c>
      <c r="U36" s="387">
        <v>27</v>
      </c>
      <c r="V36" s="388">
        <v>8</v>
      </c>
      <c r="W36" s="112">
        <v>22</v>
      </c>
      <c r="X36" s="387">
        <v>21</v>
      </c>
      <c r="Y36" s="388">
        <v>11</v>
      </c>
      <c r="Z36" s="112">
        <v>22</v>
      </c>
      <c r="AA36" s="387">
        <v>30</v>
      </c>
      <c r="AB36" s="388">
        <v>11</v>
      </c>
      <c r="AC36" s="112">
        <v>35</v>
      </c>
      <c r="AD36" s="144">
        <v>14</v>
      </c>
      <c r="AE36" s="388">
        <v>18</v>
      </c>
      <c r="AF36" s="112">
        <v>17</v>
      </c>
      <c r="AG36" s="144">
        <v>16</v>
      </c>
      <c r="AH36" s="388">
        <v>17</v>
      </c>
      <c r="AI36" s="112">
        <v>13</v>
      </c>
      <c r="AJ36" s="387">
        <v>21</v>
      </c>
      <c r="AK36" s="388">
        <v>17</v>
      </c>
      <c r="AL36" s="112">
        <v>11</v>
      </c>
      <c r="AM36" s="93">
        <v>207</v>
      </c>
      <c r="AN36" s="94">
        <v>0.40272373540856032</v>
      </c>
      <c r="AO36" s="42">
        <v>122</v>
      </c>
      <c r="AP36" s="43">
        <v>0.23735408560311283</v>
      </c>
      <c r="AQ36" s="44">
        <v>185</v>
      </c>
      <c r="AR36" s="45">
        <v>0.35992217898832685</v>
      </c>
      <c r="AS36" s="664">
        <v>514</v>
      </c>
    </row>
    <row r="37" spans="1:45" ht="18.75" customHeight="1" thickBot="1" x14ac:dyDescent="0.3">
      <c r="A37" s="781"/>
      <c r="B37" s="139" t="s">
        <v>56</v>
      </c>
      <c r="C37" s="116">
        <v>1</v>
      </c>
      <c r="D37" s="140">
        <v>1</v>
      </c>
      <c r="E37" s="141">
        <v>2</v>
      </c>
      <c r="F37" s="113">
        <v>2</v>
      </c>
      <c r="G37" s="114">
        <v>2</v>
      </c>
      <c r="H37" s="115">
        <v>2</v>
      </c>
      <c r="I37" s="116">
        <v>3</v>
      </c>
      <c r="J37" s="114">
        <v>0</v>
      </c>
      <c r="K37" s="117">
        <v>2</v>
      </c>
      <c r="L37" s="144">
        <v>2</v>
      </c>
      <c r="M37" s="390">
        <v>1</v>
      </c>
      <c r="N37" s="118">
        <v>0</v>
      </c>
      <c r="O37" s="144">
        <v>0</v>
      </c>
      <c r="P37" s="390">
        <v>2</v>
      </c>
      <c r="Q37" s="118">
        <v>1</v>
      </c>
      <c r="R37" s="144">
        <v>2</v>
      </c>
      <c r="S37" s="390">
        <v>0</v>
      </c>
      <c r="T37" s="118">
        <v>0</v>
      </c>
      <c r="U37" s="144">
        <v>6</v>
      </c>
      <c r="V37" s="390">
        <v>1</v>
      </c>
      <c r="W37" s="118">
        <v>1</v>
      </c>
      <c r="X37" s="144">
        <v>2</v>
      </c>
      <c r="Y37" s="390">
        <v>1</v>
      </c>
      <c r="Z37" s="118">
        <v>1</v>
      </c>
      <c r="AA37" s="144">
        <v>2</v>
      </c>
      <c r="AB37" s="390">
        <v>0</v>
      </c>
      <c r="AC37" s="118">
        <v>2</v>
      </c>
      <c r="AD37" s="144">
        <v>3</v>
      </c>
      <c r="AE37" s="390">
        <v>1</v>
      </c>
      <c r="AF37" s="118">
        <v>0</v>
      </c>
      <c r="AG37" s="144">
        <v>1</v>
      </c>
      <c r="AH37" s="390">
        <v>2</v>
      </c>
      <c r="AI37" s="118">
        <v>0</v>
      </c>
      <c r="AJ37" s="144">
        <v>2</v>
      </c>
      <c r="AK37" s="390">
        <v>1</v>
      </c>
      <c r="AL37" s="118">
        <v>0</v>
      </c>
      <c r="AM37" s="40">
        <v>26</v>
      </c>
      <c r="AN37" s="41">
        <v>0.53061224489795922</v>
      </c>
      <c r="AO37" s="42">
        <v>12</v>
      </c>
      <c r="AP37" s="43">
        <v>0.24489795918367346</v>
      </c>
      <c r="AQ37" s="44">
        <v>11</v>
      </c>
      <c r="AR37" s="45">
        <v>0.22448979591836735</v>
      </c>
      <c r="AS37" s="664">
        <v>49</v>
      </c>
    </row>
    <row r="38" spans="1:45" ht="15.75" customHeight="1" thickBot="1" x14ac:dyDescent="0.3">
      <c r="A38" s="782"/>
      <c r="B38" s="142" t="s">
        <v>57</v>
      </c>
      <c r="C38" s="131">
        <v>0</v>
      </c>
      <c r="D38" s="400">
        <v>0</v>
      </c>
      <c r="E38" s="401">
        <v>0</v>
      </c>
      <c r="F38" s="128">
        <v>0</v>
      </c>
      <c r="G38" s="129">
        <v>0</v>
      </c>
      <c r="H38" s="130">
        <v>0</v>
      </c>
      <c r="I38" s="131">
        <v>0</v>
      </c>
      <c r="J38" s="129">
        <v>0</v>
      </c>
      <c r="K38" s="132">
        <v>1</v>
      </c>
      <c r="L38" s="394">
        <v>1</v>
      </c>
      <c r="M38" s="145">
        <v>0</v>
      </c>
      <c r="N38" s="133">
        <v>1</v>
      </c>
      <c r="O38" s="394">
        <v>0</v>
      </c>
      <c r="P38" s="145">
        <v>1</v>
      </c>
      <c r="Q38" s="133">
        <v>0</v>
      </c>
      <c r="R38" s="394">
        <v>1</v>
      </c>
      <c r="S38" s="145">
        <v>0</v>
      </c>
      <c r="T38" s="133">
        <v>3</v>
      </c>
      <c r="U38" s="394">
        <v>1</v>
      </c>
      <c r="V38" s="145">
        <v>0</v>
      </c>
      <c r="W38" s="133">
        <v>0</v>
      </c>
      <c r="X38" s="394">
        <v>0</v>
      </c>
      <c r="Y38" s="145">
        <v>0</v>
      </c>
      <c r="Z38" s="133">
        <v>0</v>
      </c>
      <c r="AA38" s="394">
        <v>1</v>
      </c>
      <c r="AB38" s="145">
        <v>0</v>
      </c>
      <c r="AC38" s="133">
        <v>0</v>
      </c>
      <c r="AD38" s="394">
        <v>1</v>
      </c>
      <c r="AE38" s="145">
        <v>0</v>
      </c>
      <c r="AF38" s="133">
        <v>0</v>
      </c>
      <c r="AG38" s="394">
        <v>1</v>
      </c>
      <c r="AH38" s="145">
        <v>0</v>
      </c>
      <c r="AI38" s="133">
        <v>0</v>
      </c>
      <c r="AJ38" s="394">
        <v>0</v>
      </c>
      <c r="AK38" s="145">
        <v>0</v>
      </c>
      <c r="AL38" s="133">
        <v>0</v>
      </c>
      <c r="AM38" s="77">
        <v>6</v>
      </c>
      <c r="AN38" s="78">
        <v>0.5</v>
      </c>
      <c r="AO38" s="42">
        <v>1</v>
      </c>
      <c r="AP38" s="43">
        <v>8.3333333333333329E-2</v>
      </c>
      <c r="AQ38" s="44">
        <v>5</v>
      </c>
      <c r="AR38" s="45">
        <v>0.41666666666666669</v>
      </c>
      <c r="AS38" s="664">
        <v>12</v>
      </c>
    </row>
    <row r="39" spans="1:45" ht="15" customHeight="1" thickBot="1" x14ac:dyDescent="0.3">
      <c r="A39" s="783" t="s">
        <v>58</v>
      </c>
      <c r="B39" s="784"/>
      <c r="C39" s="109">
        <v>1</v>
      </c>
      <c r="D39" s="382">
        <v>4</v>
      </c>
      <c r="E39" s="403">
        <v>2</v>
      </c>
      <c r="F39" s="396">
        <v>1</v>
      </c>
      <c r="G39" s="110">
        <v>0</v>
      </c>
      <c r="H39" s="397">
        <v>0</v>
      </c>
      <c r="I39" s="109">
        <v>1</v>
      </c>
      <c r="J39" s="110">
        <v>1</v>
      </c>
      <c r="K39" s="111">
        <v>0</v>
      </c>
      <c r="L39" s="384">
        <v>4</v>
      </c>
      <c r="M39" s="385">
        <v>1</v>
      </c>
      <c r="N39" s="386">
        <v>4</v>
      </c>
      <c r="O39" s="384">
        <v>0</v>
      </c>
      <c r="P39" s="385">
        <v>1</v>
      </c>
      <c r="Q39" s="386">
        <v>0</v>
      </c>
      <c r="R39" s="384">
        <v>2</v>
      </c>
      <c r="S39" s="385">
        <v>0</v>
      </c>
      <c r="T39" s="386">
        <v>0</v>
      </c>
      <c r="U39" s="384">
        <v>1</v>
      </c>
      <c r="V39" s="385">
        <v>1</v>
      </c>
      <c r="W39" s="386">
        <v>0</v>
      </c>
      <c r="X39" s="384">
        <v>2</v>
      </c>
      <c r="Y39" s="385">
        <v>1</v>
      </c>
      <c r="Z39" s="386">
        <v>1</v>
      </c>
      <c r="AA39" s="384">
        <v>2</v>
      </c>
      <c r="AB39" s="385">
        <v>0</v>
      </c>
      <c r="AC39" s="386">
        <v>1</v>
      </c>
      <c r="AD39" s="384">
        <v>2</v>
      </c>
      <c r="AE39" s="385">
        <v>2</v>
      </c>
      <c r="AF39" s="386">
        <v>0</v>
      </c>
      <c r="AG39" s="384">
        <v>4</v>
      </c>
      <c r="AH39" s="385">
        <v>0</v>
      </c>
      <c r="AI39" s="386">
        <v>1</v>
      </c>
      <c r="AJ39" s="384">
        <v>1</v>
      </c>
      <c r="AK39" s="385">
        <v>0</v>
      </c>
      <c r="AL39" s="386">
        <v>2</v>
      </c>
      <c r="AM39" s="59">
        <v>21</v>
      </c>
      <c r="AN39" s="60">
        <v>0.48837209302325579</v>
      </c>
      <c r="AO39" s="42">
        <v>11</v>
      </c>
      <c r="AP39" s="43">
        <v>0.2558139534883721</v>
      </c>
      <c r="AQ39" s="44">
        <v>11</v>
      </c>
      <c r="AR39" s="45">
        <v>0.2558139534883721</v>
      </c>
      <c r="AS39" s="664">
        <v>43</v>
      </c>
    </row>
    <row r="40" spans="1:45" ht="15.75" customHeight="1" thickBot="1" x14ac:dyDescent="0.3">
      <c r="A40" s="783" t="s">
        <v>59</v>
      </c>
      <c r="B40" s="784"/>
      <c r="C40" s="109">
        <v>17</v>
      </c>
      <c r="D40" s="382">
        <v>4</v>
      </c>
      <c r="E40" s="403">
        <v>12</v>
      </c>
      <c r="F40" s="396">
        <v>16</v>
      </c>
      <c r="G40" s="110">
        <v>6</v>
      </c>
      <c r="H40" s="397">
        <v>14</v>
      </c>
      <c r="I40" s="109">
        <v>15</v>
      </c>
      <c r="J40" s="110">
        <v>9</v>
      </c>
      <c r="K40" s="111">
        <v>14</v>
      </c>
      <c r="L40" s="384">
        <v>15</v>
      </c>
      <c r="M40" s="385">
        <v>11</v>
      </c>
      <c r="N40" s="386">
        <v>12</v>
      </c>
      <c r="O40" s="384">
        <v>17</v>
      </c>
      <c r="P40" s="385">
        <v>8</v>
      </c>
      <c r="Q40" s="386">
        <v>20</v>
      </c>
      <c r="R40" s="384">
        <v>22</v>
      </c>
      <c r="S40" s="385">
        <v>12</v>
      </c>
      <c r="T40" s="386">
        <v>8</v>
      </c>
      <c r="U40" s="384">
        <v>27</v>
      </c>
      <c r="V40" s="385">
        <v>6</v>
      </c>
      <c r="W40" s="386">
        <v>15</v>
      </c>
      <c r="X40" s="384">
        <v>12</v>
      </c>
      <c r="Y40" s="385">
        <v>10</v>
      </c>
      <c r="Z40" s="386">
        <v>15</v>
      </c>
      <c r="AA40" s="384">
        <v>20</v>
      </c>
      <c r="AB40" s="385">
        <v>8</v>
      </c>
      <c r="AC40" s="386">
        <v>12</v>
      </c>
      <c r="AD40" s="384">
        <v>15</v>
      </c>
      <c r="AE40" s="385">
        <v>7</v>
      </c>
      <c r="AF40" s="386">
        <v>13</v>
      </c>
      <c r="AG40" s="384">
        <v>10</v>
      </c>
      <c r="AH40" s="385">
        <v>6</v>
      </c>
      <c r="AI40" s="386">
        <v>12</v>
      </c>
      <c r="AJ40" s="384">
        <v>16</v>
      </c>
      <c r="AK40" s="385">
        <v>7</v>
      </c>
      <c r="AL40" s="386">
        <v>10</v>
      </c>
      <c r="AM40" s="93">
        <v>202</v>
      </c>
      <c r="AN40" s="94">
        <v>0.44591611479028698</v>
      </c>
      <c r="AO40" s="42">
        <v>94</v>
      </c>
      <c r="AP40" s="43">
        <v>0.20750551876379691</v>
      </c>
      <c r="AQ40" s="44">
        <v>157</v>
      </c>
      <c r="AR40" s="45">
        <v>0.34657836644591611</v>
      </c>
      <c r="AS40" s="664">
        <v>453</v>
      </c>
    </row>
    <row r="41" spans="1:45" ht="15" customHeight="1" thickBot="1" x14ac:dyDescent="0.3">
      <c r="A41" s="766" t="s">
        <v>60</v>
      </c>
      <c r="B41" s="143" t="s">
        <v>55</v>
      </c>
      <c r="C41" s="116">
        <v>31</v>
      </c>
      <c r="D41" s="140">
        <v>4</v>
      </c>
      <c r="E41" s="141">
        <v>11</v>
      </c>
      <c r="F41" s="113">
        <v>23</v>
      </c>
      <c r="G41" s="114">
        <v>9</v>
      </c>
      <c r="H41" s="115">
        <v>17</v>
      </c>
      <c r="I41" s="116">
        <v>16</v>
      </c>
      <c r="J41" s="114">
        <v>10</v>
      </c>
      <c r="K41" s="607">
        <v>15</v>
      </c>
      <c r="L41" s="144">
        <v>21</v>
      </c>
      <c r="M41" s="390">
        <v>12</v>
      </c>
      <c r="N41" s="118">
        <v>15</v>
      </c>
      <c r="O41" s="144">
        <v>17</v>
      </c>
      <c r="P41" s="390">
        <v>6</v>
      </c>
      <c r="Q41" s="118">
        <v>15</v>
      </c>
      <c r="R41" s="144">
        <v>31</v>
      </c>
      <c r="S41" s="390">
        <v>12</v>
      </c>
      <c r="T41" s="118">
        <v>18</v>
      </c>
      <c r="U41" s="144">
        <v>26</v>
      </c>
      <c r="V41" s="390">
        <v>8</v>
      </c>
      <c r="W41" s="118">
        <v>22</v>
      </c>
      <c r="X41" s="387">
        <v>20</v>
      </c>
      <c r="Y41" s="390">
        <v>12</v>
      </c>
      <c r="Z41" s="118">
        <v>22</v>
      </c>
      <c r="AA41" s="144">
        <v>24</v>
      </c>
      <c r="AB41" s="390">
        <v>9</v>
      </c>
      <c r="AC41" s="118">
        <v>26</v>
      </c>
      <c r="AD41" s="144">
        <v>26</v>
      </c>
      <c r="AE41" s="390">
        <v>9</v>
      </c>
      <c r="AF41" s="118">
        <v>24</v>
      </c>
      <c r="AG41" s="144">
        <v>25</v>
      </c>
      <c r="AH41" s="390">
        <v>7</v>
      </c>
      <c r="AI41" s="118">
        <v>12</v>
      </c>
      <c r="AJ41" s="144">
        <v>22</v>
      </c>
      <c r="AK41" s="390">
        <v>8</v>
      </c>
      <c r="AL41" s="118">
        <v>12</v>
      </c>
      <c r="AM41" s="40">
        <v>282</v>
      </c>
      <c r="AN41" s="41">
        <v>0.47236180904522612</v>
      </c>
      <c r="AO41" s="42">
        <v>106</v>
      </c>
      <c r="AP41" s="43">
        <v>0.17755443886097153</v>
      </c>
      <c r="AQ41" s="44">
        <v>209</v>
      </c>
      <c r="AR41" s="45">
        <v>0.35008375209380233</v>
      </c>
      <c r="AS41" s="664">
        <v>597</v>
      </c>
    </row>
    <row r="42" spans="1:45" ht="17.25" customHeight="1" thickBot="1" x14ac:dyDescent="0.3">
      <c r="A42" s="766"/>
      <c r="B42" s="143" t="s">
        <v>56</v>
      </c>
      <c r="C42" s="116">
        <v>8</v>
      </c>
      <c r="D42" s="140">
        <v>0</v>
      </c>
      <c r="E42" s="141">
        <v>3</v>
      </c>
      <c r="F42" s="113">
        <v>10</v>
      </c>
      <c r="G42" s="114">
        <v>0</v>
      </c>
      <c r="H42" s="115">
        <v>1</v>
      </c>
      <c r="I42" s="116">
        <v>7</v>
      </c>
      <c r="J42" s="114">
        <v>2</v>
      </c>
      <c r="K42" s="117">
        <v>1</v>
      </c>
      <c r="L42" s="144">
        <v>4</v>
      </c>
      <c r="M42" s="390">
        <v>0</v>
      </c>
      <c r="N42" s="118">
        <v>3</v>
      </c>
      <c r="O42" s="144">
        <v>8</v>
      </c>
      <c r="P42" s="390">
        <v>2</v>
      </c>
      <c r="Q42" s="118">
        <v>4</v>
      </c>
      <c r="R42" s="144">
        <v>4</v>
      </c>
      <c r="S42" s="390">
        <v>3</v>
      </c>
      <c r="T42" s="118">
        <v>1</v>
      </c>
      <c r="U42" s="144">
        <v>6</v>
      </c>
      <c r="V42" s="390">
        <v>1</v>
      </c>
      <c r="W42" s="118">
        <v>2</v>
      </c>
      <c r="X42" s="144">
        <v>2</v>
      </c>
      <c r="Y42" s="390">
        <v>1</v>
      </c>
      <c r="Z42" s="118">
        <v>1</v>
      </c>
      <c r="AA42" s="144">
        <v>1</v>
      </c>
      <c r="AB42" s="390">
        <v>0</v>
      </c>
      <c r="AC42" s="118">
        <v>1</v>
      </c>
      <c r="AD42" s="144">
        <v>1</v>
      </c>
      <c r="AE42" s="390">
        <v>0</v>
      </c>
      <c r="AF42" s="118">
        <v>2</v>
      </c>
      <c r="AG42" s="144">
        <v>1</v>
      </c>
      <c r="AH42" s="390">
        <v>2</v>
      </c>
      <c r="AI42" s="118">
        <v>0</v>
      </c>
      <c r="AJ42" s="144">
        <v>2</v>
      </c>
      <c r="AK42" s="390">
        <v>0</v>
      </c>
      <c r="AL42" s="118">
        <v>0</v>
      </c>
      <c r="AM42" s="40">
        <v>54</v>
      </c>
      <c r="AN42" s="41">
        <v>0.6428571428571429</v>
      </c>
      <c r="AO42" s="42">
        <v>11</v>
      </c>
      <c r="AP42" s="43">
        <v>0.13095238095238096</v>
      </c>
      <c r="AQ42" s="44">
        <v>19</v>
      </c>
      <c r="AR42" s="45">
        <v>0.22619047619047619</v>
      </c>
      <c r="AS42" s="664">
        <v>84</v>
      </c>
    </row>
    <row r="43" spans="1:45" ht="19.5" customHeight="1" thickBot="1" x14ac:dyDescent="0.3">
      <c r="A43" s="767"/>
      <c r="B43" s="142" t="s">
        <v>57</v>
      </c>
      <c r="C43" s="131">
        <v>2</v>
      </c>
      <c r="D43" s="400">
        <v>0</v>
      </c>
      <c r="E43" s="401">
        <v>0</v>
      </c>
      <c r="F43" s="128">
        <v>2</v>
      </c>
      <c r="G43" s="129">
        <v>0</v>
      </c>
      <c r="H43" s="130">
        <v>0</v>
      </c>
      <c r="I43" s="131">
        <v>1</v>
      </c>
      <c r="J43" s="145">
        <v>0</v>
      </c>
      <c r="K43" s="132">
        <v>0</v>
      </c>
      <c r="L43" s="394">
        <v>6</v>
      </c>
      <c r="M43" s="427">
        <v>0</v>
      </c>
      <c r="N43" s="133">
        <v>0</v>
      </c>
      <c r="O43" s="394">
        <v>3</v>
      </c>
      <c r="P43" s="427">
        <v>0</v>
      </c>
      <c r="Q43" s="133">
        <v>3</v>
      </c>
      <c r="R43" s="394">
        <v>1</v>
      </c>
      <c r="S43" s="427">
        <v>0</v>
      </c>
      <c r="T43" s="133">
        <v>2</v>
      </c>
      <c r="U43" s="394">
        <v>2</v>
      </c>
      <c r="V43" s="427">
        <v>0</v>
      </c>
      <c r="W43" s="133">
        <v>0</v>
      </c>
      <c r="X43" s="394">
        <v>0</v>
      </c>
      <c r="Y43" s="427">
        <v>0</v>
      </c>
      <c r="Z43" s="133">
        <v>0</v>
      </c>
      <c r="AA43" s="394">
        <v>2</v>
      </c>
      <c r="AB43" s="427">
        <v>0</v>
      </c>
      <c r="AC43" s="133">
        <v>0</v>
      </c>
      <c r="AD43" s="394">
        <v>1</v>
      </c>
      <c r="AE43" s="427">
        <v>0</v>
      </c>
      <c r="AF43" s="133">
        <v>1</v>
      </c>
      <c r="AG43" s="394">
        <v>0</v>
      </c>
      <c r="AH43" s="427">
        <v>0</v>
      </c>
      <c r="AI43" s="133">
        <v>0</v>
      </c>
      <c r="AJ43" s="394">
        <v>1</v>
      </c>
      <c r="AK43" s="427">
        <v>0</v>
      </c>
      <c r="AL43" s="133">
        <v>0</v>
      </c>
      <c r="AM43" s="77">
        <v>21</v>
      </c>
      <c r="AN43" s="78">
        <v>0.77777777777777779</v>
      </c>
      <c r="AO43" s="42">
        <v>0</v>
      </c>
      <c r="AP43" s="43">
        <v>0</v>
      </c>
      <c r="AQ43" s="44">
        <v>6</v>
      </c>
      <c r="AR43" s="45">
        <v>0.22222222222222221</v>
      </c>
      <c r="AS43" s="664">
        <v>27</v>
      </c>
    </row>
    <row r="44" spans="1:45" ht="18" customHeight="1" thickBot="1" x14ac:dyDescent="0.3">
      <c r="A44" s="726" t="s">
        <v>61</v>
      </c>
      <c r="B44" s="768"/>
      <c r="C44" s="405">
        <v>0</v>
      </c>
      <c r="D44" s="421">
        <v>0</v>
      </c>
      <c r="E44" s="423">
        <v>0</v>
      </c>
      <c r="F44" s="407">
        <v>0</v>
      </c>
      <c r="G44" s="419">
        <v>0</v>
      </c>
      <c r="H44" s="409">
        <v>0</v>
      </c>
      <c r="I44" s="405">
        <v>0</v>
      </c>
      <c r="J44" s="419">
        <v>0</v>
      </c>
      <c r="K44" s="406">
        <v>0</v>
      </c>
      <c r="L44" s="407">
        <v>0</v>
      </c>
      <c r="M44" s="419">
        <v>0</v>
      </c>
      <c r="N44" s="406">
        <v>0</v>
      </c>
      <c r="O44" s="407">
        <v>0</v>
      </c>
      <c r="P44" s="419">
        <v>3</v>
      </c>
      <c r="Q44" s="406">
        <v>1</v>
      </c>
      <c r="R44" s="407">
        <v>0</v>
      </c>
      <c r="S44" s="419">
        <v>0</v>
      </c>
      <c r="T44" s="406">
        <v>2</v>
      </c>
      <c r="U44" s="407">
        <v>0</v>
      </c>
      <c r="V44" s="419">
        <v>1</v>
      </c>
      <c r="W44" s="406">
        <v>0</v>
      </c>
      <c r="X44" s="407">
        <v>0</v>
      </c>
      <c r="Y44" s="419">
        <v>0</v>
      </c>
      <c r="Z44" s="406">
        <v>0</v>
      </c>
      <c r="AA44" s="407">
        <v>1</v>
      </c>
      <c r="AB44" s="419">
        <v>0</v>
      </c>
      <c r="AC44" s="406">
        <v>1</v>
      </c>
      <c r="AD44" s="407">
        <v>0</v>
      </c>
      <c r="AE44" s="419">
        <v>1</v>
      </c>
      <c r="AF44" s="406">
        <v>0</v>
      </c>
      <c r="AG44" s="407">
        <v>0</v>
      </c>
      <c r="AH44" s="419">
        <v>0</v>
      </c>
      <c r="AI44" s="406">
        <v>0</v>
      </c>
      <c r="AJ44" s="407">
        <v>0</v>
      </c>
      <c r="AK44" s="419">
        <v>1</v>
      </c>
      <c r="AL44" s="406">
        <v>0</v>
      </c>
      <c r="AM44" s="59">
        <v>1</v>
      </c>
      <c r="AN44" s="60">
        <v>9.0909090909090912E-2</v>
      </c>
      <c r="AO44" s="42">
        <v>6</v>
      </c>
      <c r="AP44" s="43">
        <v>0.54545454545454541</v>
      </c>
      <c r="AQ44" s="44">
        <v>4</v>
      </c>
      <c r="AR44" s="45">
        <v>0.36363636363636365</v>
      </c>
      <c r="AS44" s="664">
        <v>11</v>
      </c>
    </row>
    <row r="45" spans="1:45" ht="17.25" customHeight="1" thickBot="1" x14ac:dyDescent="0.3">
      <c r="A45" s="746" t="s">
        <v>464</v>
      </c>
      <c r="B45" s="769"/>
      <c r="C45" s="109">
        <v>14</v>
      </c>
      <c r="D45" s="110">
        <v>30</v>
      </c>
      <c r="E45" s="309">
        <v>10</v>
      </c>
      <c r="F45" s="109">
        <v>16</v>
      </c>
      <c r="G45" s="110">
        <v>57</v>
      </c>
      <c r="H45" s="309">
        <v>14</v>
      </c>
      <c r="I45" s="109">
        <v>17</v>
      </c>
      <c r="J45" s="110">
        <v>51</v>
      </c>
      <c r="K45" s="309">
        <v>16</v>
      </c>
      <c r="L45" s="109">
        <v>21</v>
      </c>
      <c r="M45" s="110">
        <v>17</v>
      </c>
      <c r="N45" s="309">
        <v>19</v>
      </c>
      <c r="O45" s="109">
        <v>19</v>
      </c>
      <c r="P45" s="110">
        <v>35</v>
      </c>
      <c r="Q45" s="309">
        <v>25</v>
      </c>
      <c r="R45" s="109">
        <v>30</v>
      </c>
      <c r="S45" s="110">
        <v>27</v>
      </c>
      <c r="T45" s="309">
        <v>21</v>
      </c>
      <c r="U45" s="109">
        <v>12</v>
      </c>
      <c r="V45" s="110">
        <v>5</v>
      </c>
      <c r="W45" s="309">
        <v>2</v>
      </c>
      <c r="X45" s="109">
        <v>55</v>
      </c>
      <c r="Y45" s="110">
        <v>14</v>
      </c>
      <c r="Z45" s="309">
        <v>23</v>
      </c>
      <c r="AA45" s="109">
        <v>61</v>
      </c>
      <c r="AB45" s="110">
        <v>19</v>
      </c>
      <c r="AC45" s="309">
        <v>27</v>
      </c>
      <c r="AD45" s="109">
        <v>41</v>
      </c>
      <c r="AE45" s="110">
        <v>17</v>
      </c>
      <c r="AF45" s="309">
        <v>25</v>
      </c>
      <c r="AG45" s="109">
        <v>43</v>
      </c>
      <c r="AH45" s="110">
        <v>21</v>
      </c>
      <c r="AI45" s="309">
        <v>20</v>
      </c>
      <c r="AJ45" s="109">
        <v>41</v>
      </c>
      <c r="AK45" s="110">
        <v>7</v>
      </c>
      <c r="AL45" s="309">
        <v>17</v>
      </c>
      <c r="AM45" s="59">
        <v>370</v>
      </c>
      <c r="AN45" s="94">
        <v>0.41619797525309338</v>
      </c>
      <c r="AO45" s="42">
        <v>300</v>
      </c>
      <c r="AP45" s="43">
        <v>0.33745781777277839</v>
      </c>
      <c r="AQ45" s="44">
        <v>219</v>
      </c>
      <c r="AR45" s="45">
        <v>0.24634420697412823</v>
      </c>
      <c r="AS45" s="657">
        <v>889</v>
      </c>
    </row>
    <row r="46" spans="1:45" ht="17.25" customHeight="1" thickBot="1" x14ac:dyDescent="0.3">
      <c r="A46" s="647"/>
      <c r="B46" s="538" t="s">
        <v>462</v>
      </c>
      <c r="C46" s="116">
        <v>11</v>
      </c>
      <c r="D46" s="114">
        <v>27</v>
      </c>
      <c r="E46" s="315">
        <v>8</v>
      </c>
      <c r="F46" s="116">
        <v>13</v>
      </c>
      <c r="G46" s="114">
        <v>56</v>
      </c>
      <c r="H46" s="315">
        <v>12</v>
      </c>
      <c r="I46" s="116">
        <v>22</v>
      </c>
      <c r="J46" s="114">
        <v>49</v>
      </c>
      <c r="K46" s="315">
        <v>14</v>
      </c>
      <c r="L46" s="116">
        <v>18</v>
      </c>
      <c r="M46" s="114">
        <v>6</v>
      </c>
      <c r="N46" s="315">
        <v>9</v>
      </c>
      <c r="O46" s="116">
        <v>19</v>
      </c>
      <c r="P46" s="114">
        <v>27</v>
      </c>
      <c r="Q46" s="315">
        <v>24</v>
      </c>
      <c r="R46" s="116">
        <v>27</v>
      </c>
      <c r="S46" s="114">
        <v>21</v>
      </c>
      <c r="T46" s="315">
        <v>18</v>
      </c>
      <c r="U46" s="116">
        <v>10</v>
      </c>
      <c r="V46" s="114">
        <v>5</v>
      </c>
      <c r="W46" s="315">
        <v>1</v>
      </c>
      <c r="X46" s="116">
        <v>44</v>
      </c>
      <c r="Y46" s="114">
        <v>12</v>
      </c>
      <c r="Z46" s="315">
        <v>17</v>
      </c>
      <c r="AA46" s="116">
        <v>72</v>
      </c>
      <c r="AB46" s="114">
        <v>14</v>
      </c>
      <c r="AC46" s="315">
        <v>23</v>
      </c>
      <c r="AD46" s="116">
        <v>37</v>
      </c>
      <c r="AE46" s="114">
        <v>17</v>
      </c>
      <c r="AF46" s="315">
        <v>21</v>
      </c>
      <c r="AG46" s="116">
        <v>36</v>
      </c>
      <c r="AH46" s="114">
        <v>14</v>
      </c>
      <c r="AI46" s="315">
        <v>19</v>
      </c>
      <c r="AJ46" s="116">
        <v>37</v>
      </c>
      <c r="AK46" s="114">
        <v>6</v>
      </c>
      <c r="AL46" s="315">
        <v>18</v>
      </c>
      <c r="AM46" s="146">
        <v>346</v>
      </c>
      <c r="AN46" s="94">
        <v>0.44132653061224492</v>
      </c>
      <c r="AO46" s="42">
        <v>254</v>
      </c>
      <c r="AP46" s="43">
        <v>0.32397959183673469</v>
      </c>
      <c r="AQ46" s="44">
        <v>184</v>
      </c>
      <c r="AR46" s="45">
        <v>0.23469387755102042</v>
      </c>
      <c r="AS46" s="657">
        <v>784</v>
      </c>
    </row>
    <row r="47" spans="1:45" ht="17.25" customHeight="1" thickBot="1" x14ac:dyDescent="0.3">
      <c r="A47" s="647"/>
      <c r="B47" s="538" t="s">
        <v>463</v>
      </c>
      <c r="C47" s="116">
        <v>4</v>
      </c>
      <c r="D47" s="114">
        <v>8</v>
      </c>
      <c r="E47" s="315">
        <v>2</v>
      </c>
      <c r="F47" s="116">
        <v>11</v>
      </c>
      <c r="G47" s="114">
        <v>14</v>
      </c>
      <c r="H47" s="315">
        <v>5</v>
      </c>
      <c r="I47" s="116">
        <v>11</v>
      </c>
      <c r="J47" s="114">
        <v>13</v>
      </c>
      <c r="K47" s="315">
        <v>5</v>
      </c>
      <c r="L47" s="116">
        <v>7</v>
      </c>
      <c r="M47" s="114">
        <v>11</v>
      </c>
      <c r="N47" s="315">
        <v>11</v>
      </c>
      <c r="O47" s="116">
        <v>6</v>
      </c>
      <c r="P47" s="114">
        <v>10</v>
      </c>
      <c r="Q47" s="315">
        <v>3</v>
      </c>
      <c r="R47" s="116">
        <v>11</v>
      </c>
      <c r="S47" s="114">
        <v>9</v>
      </c>
      <c r="T47" s="315">
        <v>3</v>
      </c>
      <c r="U47" s="116">
        <v>4</v>
      </c>
      <c r="V47" s="114">
        <v>2</v>
      </c>
      <c r="W47" s="315">
        <v>1</v>
      </c>
      <c r="X47" s="116">
        <v>16</v>
      </c>
      <c r="Y47" s="114">
        <v>7</v>
      </c>
      <c r="Z47" s="315">
        <v>8</v>
      </c>
      <c r="AA47" s="116">
        <v>11</v>
      </c>
      <c r="AB47" s="114">
        <v>5</v>
      </c>
      <c r="AC47" s="315">
        <v>4</v>
      </c>
      <c r="AD47" s="116">
        <v>10</v>
      </c>
      <c r="AE47" s="114">
        <v>4</v>
      </c>
      <c r="AF47" s="315">
        <v>6</v>
      </c>
      <c r="AG47" s="116">
        <v>7</v>
      </c>
      <c r="AH47" s="114">
        <v>9</v>
      </c>
      <c r="AI47" s="315">
        <v>4</v>
      </c>
      <c r="AJ47" s="116">
        <v>16</v>
      </c>
      <c r="AK47" s="114">
        <v>3</v>
      </c>
      <c r="AL47" s="315">
        <v>5</v>
      </c>
      <c r="AM47" s="146">
        <v>114</v>
      </c>
      <c r="AN47" s="94">
        <v>0.42857142857142855</v>
      </c>
      <c r="AO47" s="42">
        <v>95</v>
      </c>
      <c r="AP47" s="43">
        <v>0.35714285714285715</v>
      </c>
      <c r="AQ47" s="44">
        <v>57</v>
      </c>
      <c r="AR47" s="45">
        <v>0.21428571428571427</v>
      </c>
      <c r="AS47" s="657">
        <v>266</v>
      </c>
    </row>
    <row r="48" spans="1:45" ht="23.25" customHeight="1" thickBot="1" x14ac:dyDescent="0.3">
      <c r="A48" s="770" t="s">
        <v>62</v>
      </c>
      <c r="B48" s="771"/>
      <c r="C48" s="131">
        <v>15</v>
      </c>
      <c r="D48" s="129">
        <v>35</v>
      </c>
      <c r="E48" s="323">
        <v>10</v>
      </c>
      <c r="F48" s="131">
        <v>24</v>
      </c>
      <c r="G48" s="129">
        <v>70</v>
      </c>
      <c r="H48" s="323">
        <v>17</v>
      </c>
      <c r="I48" s="131">
        <v>33</v>
      </c>
      <c r="J48" s="129">
        <v>62</v>
      </c>
      <c r="K48" s="323">
        <v>19</v>
      </c>
      <c r="L48" s="131">
        <v>25</v>
      </c>
      <c r="M48" s="129">
        <v>16</v>
      </c>
      <c r="N48" s="323">
        <v>20</v>
      </c>
      <c r="O48" s="131">
        <v>25</v>
      </c>
      <c r="P48" s="129">
        <v>37</v>
      </c>
      <c r="Q48" s="323">
        <v>27</v>
      </c>
      <c r="R48" s="131">
        <v>38</v>
      </c>
      <c r="S48" s="129">
        <v>30</v>
      </c>
      <c r="T48" s="323">
        <v>21</v>
      </c>
      <c r="U48" s="131">
        <v>14</v>
      </c>
      <c r="V48" s="129">
        <v>7</v>
      </c>
      <c r="W48" s="323">
        <v>2</v>
      </c>
      <c r="X48" s="131">
        <v>60</v>
      </c>
      <c r="Y48" s="129">
        <v>19</v>
      </c>
      <c r="Z48" s="323">
        <v>25</v>
      </c>
      <c r="AA48" s="131">
        <v>83</v>
      </c>
      <c r="AB48" s="129">
        <v>19</v>
      </c>
      <c r="AC48" s="323">
        <v>27</v>
      </c>
      <c r="AD48" s="131">
        <v>47</v>
      </c>
      <c r="AE48" s="129">
        <v>21</v>
      </c>
      <c r="AF48" s="323">
        <v>27</v>
      </c>
      <c r="AG48" s="131">
        <v>43</v>
      </c>
      <c r="AH48" s="129">
        <v>23</v>
      </c>
      <c r="AI48" s="323">
        <v>23</v>
      </c>
      <c r="AJ48" s="131">
        <v>53</v>
      </c>
      <c r="AK48" s="129">
        <v>9</v>
      </c>
      <c r="AL48" s="323">
        <v>23</v>
      </c>
      <c r="AM48" s="146">
        <v>460</v>
      </c>
      <c r="AN48" s="94">
        <v>0.43851286939942802</v>
      </c>
      <c r="AO48" s="42">
        <v>348</v>
      </c>
      <c r="AP48" s="43">
        <v>0.33174451858913251</v>
      </c>
      <c r="AQ48" s="44">
        <v>241</v>
      </c>
      <c r="AR48" s="45">
        <v>0.22974261201143947</v>
      </c>
      <c r="AS48" s="657">
        <v>1049</v>
      </c>
    </row>
    <row r="49" spans="1:45" ht="15" customHeight="1" thickBot="1" x14ac:dyDescent="0.3">
      <c r="A49" s="772" t="s">
        <v>63</v>
      </c>
      <c r="B49" s="672" t="s">
        <v>64</v>
      </c>
      <c r="C49" s="135">
        <v>39</v>
      </c>
      <c r="D49" s="107">
        <v>26</v>
      </c>
      <c r="E49" s="138">
        <v>35</v>
      </c>
      <c r="F49" s="135">
        <v>52</v>
      </c>
      <c r="G49" s="107">
        <v>22</v>
      </c>
      <c r="H49" s="138">
        <v>48</v>
      </c>
      <c r="I49" s="135">
        <v>50</v>
      </c>
      <c r="J49" s="107">
        <v>46</v>
      </c>
      <c r="K49" s="138">
        <v>68</v>
      </c>
      <c r="L49" s="135">
        <v>48</v>
      </c>
      <c r="M49" s="107">
        <v>28</v>
      </c>
      <c r="N49" s="138">
        <v>49</v>
      </c>
      <c r="O49" s="135">
        <v>60</v>
      </c>
      <c r="P49" s="107">
        <v>30</v>
      </c>
      <c r="Q49" s="138">
        <v>42</v>
      </c>
      <c r="R49" s="135">
        <v>64</v>
      </c>
      <c r="S49" s="107">
        <v>29</v>
      </c>
      <c r="T49" s="138">
        <v>43</v>
      </c>
      <c r="U49" s="135">
        <v>41</v>
      </c>
      <c r="V49" s="107">
        <v>28</v>
      </c>
      <c r="W49" s="138">
        <v>63</v>
      </c>
      <c r="X49" s="135">
        <v>45</v>
      </c>
      <c r="Y49" s="107">
        <v>33</v>
      </c>
      <c r="Z49" s="138">
        <v>44</v>
      </c>
      <c r="AA49" s="135">
        <v>61</v>
      </c>
      <c r="AB49" s="107">
        <v>29</v>
      </c>
      <c r="AC49" s="138">
        <v>78</v>
      </c>
      <c r="AD49" s="135">
        <v>53</v>
      </c>
      <c r="AE49" s="107">
        <v>19</v>
      </c>
      <c r="AF49" s="138">
        <v>60</v>
      </c>
      <c r="AG49" s="135">
        <v>41</v>
      </c>
      <c r="AH49" s="107">
        <v>27</v>
      </c>
      <c r="AI49" s="138">
        <v>46</v>
      </c>
      <c r="AJ49" s="135">
        <v>43</v>
      </c>
      <c r="AK49" s="107">
        <v>14</v>
      </c>
      <c r="AL49" s="138">
        <v>52</v>
      </c>
      <c r="AM49" s="638">
        <v>597</v>
      </c>
      <c r="AN49" s="41">
        <v>0.38367609254498714</v>
      </c>
      <c r="AO49" s="42">
        <v>331</v>
      </c>
      <c r="AP49" s="43">
        <v>0.21272493573264781</v>
      </c>
      <c r="AQ49" s="44">
        <v>628</v>
      </c>
      <c r="AR49" s="45">
        <v>0.40359897172236503</v>
      </c>
      <c r="AS49" s="656">
        <v>1556</v>
      </c>
    </row>
    <row r="50" spans="1:45" ht="15.75" customHeight="1" thickBot="1" x14ac:dyDescent="0.3">
      <c r="A50" s="772"/>
      <c r="B50" s="673" t="s">
        <v>65</v>
      </c>
      <c r="C50" s="116">
        <v>28</v>
      </c>
      <c r="D50" s="114">
        <v>20</v>
      </c>
      <c r="E50" s="117">
        <v>29</v>
      </c>
      <c r="F50" s="116">
        <v>36</v>
      </c>
      <c r="G50" s="114">
        <v>22</v>
      </c>
      <c r="H50" s="117">
        <v>34</v>
      </c>
      <c r="I50" s="116">
        <v>37</v>
      </c>
      <c r="J50" s="114">
        <v>34</v>
      </c>
      <c r="K50" s="117">
        <v>46</v>
      </c>
      <c r="L50" s="116">
        <v>34</v>
      </c>
      <c r="M50" s="114">
        <v>20</v>
      </c>
      <c r="N50" s="117">
        <v>39</v>
      </c>
      <c r="O50" s="116">
        <v>41</v>
      </c>
      <c r="P50" s="114">
        <v>25</v>
      </c>
      <c r="Q50" s="117">
        <v>34</v>
      </c>
      <c r="R50" s="116">
        <v>53</v>
      </c>
      <c r="S50" s="114">
        <v>23</v>
      </c>
      <c r="T50" s="117">
        <v>35</v>
      </c>
      <c r="U50" s="116">
        <v>35</v>
      </c>
      <c r="V50" s="114">
        <v>24</v>
      </c>
      <c r="W50" s="117">
        <v>49</v>
      </c>
      <c r="X50" s="116">
        <v>34</v>
      </c>
      <c r="Y50" s="114">
        <v>22</v>
      </c>
      <c r="Z50" s="117">
        <v>34</v>
      </c>
      <c r="AA50" s="116">
        <v>40</v>
      </c>
      <c r="AB50" s="114">
        <v>20</v>
      </c>
      <c r="AC50" s="117">
        <v>49</v>
      </c>
      <c r="AD50" s="116">
        <v>47</v>
      </c>
      <c r="AE50" s="114">
        <v>19</v>
      </c>
      <c r="AF50" s="117">
        <v>42</v>
      </c>
      <c r="AG50" s="116">
        <v>29</v>
      </c>
      <c r="AH50" s="114">
        <v>14</v>
      </c>
      <c r="AI50" s="117">
        <v>33</v>
      </c>
      <c r="AJ50" s="116">
        <v>23</v>
      </c>
      <c r="AK50" s="114">
        <v>12</v>
      </c>
      <c r="AL50" s="117">
        <v>38</v>
      </c>
      <c r="AM50" s="639">
        <v>437</v>
      </c>
      <c r="AN50" s="41">
        <v>0.378682842287695</v>
      </c>
      <c r="AO50" s="42">
        <v>255</v>
      </c>
      <c r="AP50" s="43">
        <v>0.22097053726169844</v>
      </c>
      <c r="AQ50" s="44">
        <v>462</v>
      </c>
      <c r="AR50" s="45">
        <v>0.40034662045060659</v>
      </c>
      <c r="AS50" s="656">
        <v>1154</v>
      </c>
    </row>
    <row r="51" spans="1:45" ht="17.25" customHeight="1" thickBot="1" x14ac:dyDescent="0.3">
      <c r="A51" s="772"/>
      <c r="B51" s="674" t="s">
        <v>483</v>
      </c>
      <c r="C51" s="116">
        <v>10</v>
      </c>
      <c r="D51" s="114">
        <v>1</v>
      </c>
      <c r="E51" s="117">
        <v>4</v>
      </c>
      <c r="F51" s="116">
        <v>9</v>
      </c>
      <c r="G51" s="114">
        <v>4</v>
      </c>
      <c r="H51" s="117">
        <v>4</v>
      </c>
      <c r="I51" s="116">
        <v>6</v>
      </c>
      <c r="J51" s="114">
        <v>7</v>
      </c>
      <c r="K51" s="117">
        <v>1</v>
      </c>
      <c r="L51" s="116">
        <v>3</v>
      </c>
      <c r="M51" s="114">
        <v>6</v>
      </c>
      <c r="N51" s="117">
        <v>1</v>
      </c>
      <c r="O51" s="116">
        <v>8</v>
      </c>
      <c r="P51" s="114">
        <v>5</v>
      </c>
      <c r="Q51" s="117">
        <v>1</v>
      </c>
      <c r="R51" s="116">
        <v>14</v>
      </c>
      <c r="S51" s="114">
        <v>4</v>
      </c>
      <c r="T51" s="117">
        <v>0</v>
      </c>
      <c r="U51" s="116">
        <v>5</v>
      </c>
      <c r="V51" s="114">
        <v>10</v>
      </c>
      <c r="W51" s="117">
        <v>1</v>
      </c>
      <c r="X51" s="116">
        <v>9</v>
      </c>
      <c r="Y51" s="114">
        <v>0</v>
      </c>
      <c r="Z51" s="117">
        <v>0</v>
      </c>
      <c r="AA51" s="116">
        <v>2</v>
      </c>
      <c r="AB51" s="114">
        <v>3</v>
      </c>
      <c r="AC51" s="117">
        <v>1</v>
      </c>
      <c r="AD51" s="116">
        <v>6</v>
      </c>
      <c r="AE51" s="114">
        <v>7</v>
      </c>
      <c r="AF51" s="117">
        <v>1</v>
      </c>
      <c r="AG51" s="116">
        <v>2</v>
      </c>
      <c r="AH51" s="114">
        <v>4</v>
      </c>
      <c r="AI51" s="117">
        <v>0</v>
      </c>
      <c r="AJ51" s="116">
        <v>10</v>
      </c>
      <c r="AK51" s="114">
        <v>3</v>
      </c>
      <c r="AL51" s="117">
        <v>0</v>
      </c>
      <c r="AM51" s="639">
        <v>84</v>
      </c>
      <c r="AN51" s="41">
        <v>0.55263157894736847</v>
      </c>
      <c r="AO51" s="42">
        <v>54</v>
      </c>
      <c r="AP51" s="43">
        <v>0.35526315789473684</v>
      </c>
      <c r="AQ51" s="44">
        <v>14</v>
      </c>
      <c r="AR51" s="45">
        <v>9.2105263157894732E-2</v>
      </c>
      <c r="AS51" s="656">
        <v>152</v>
      </c>
    </row>
    <row r="52" spans="1:45" ht="17.25" customHeight="1" thickBot="1" x14ac:dyDescent="0.3">
      <c r="A52" s="772"/>
      <c r="B52" s="675" t="s">
        <v>484</v>
      </c>
      <c r="C52" s="116">
        <v>6</v>
      </c>
      <c r="D52" s="114">
        <v>1</v>
      </c>
      <c r="E52" s="117">
        <v>3</v>
      </c>
      <c r="F52" s="116">
        <v>7</v>
      </c>
      <c r="G52" s="114">
        <v>4</v>
      </c>
      <c r="H52" s="117">
        <v>4</v>
      </c>
      <c r="I52" s="116">
        <v>5</v>
      </c>
      <c r="J52" s="114">
        <v>7</v>
      </c>
      <c r="K52" s="117">
        <v>1</v>
      </c>
      <c r="L52" s="116">
        <v>3</v>
      </c>
      <c r="M52" s="114">
        <v>5</v>
      </c>
      <c r="N52" s="117">
        <v>1</v>
      </c>
      <c r="O52" s="116">
        <v>6</v>
      </c>
      <c r="P52" s="114">
        <v>5</v>
      </c>
      <c r="Q52" s="117">
        <v>1</v>
      </c>
      <c r="R52" s="116">
        <v>11</v>
      </c>
      <c r="S52" s="114">
        <v>3</v>
      </c>
      <c r="T52" s="117">
        <v>0</v>
      </c>
      <c r="U52" s="116">
        <v>5</v>
      </c>
      <c r="V52" s="114">
        <v>7</v>
      </c>
      <c r="W52" s="117">
        <v>1</v>
      </c>
      <c r="X52" s="116">
        <v>5</v>
      </c>
      <c r="Y52" s="114">
        <v>0</v>
      </c>
      <c r="Z52" s="117">
        <v>0</v>
      </c>
      <c r="AA52" s="116">
        <v>2</v>
      </c>
      <c r="AB52" s="114">
        <v>3</v>
      </c>
      <c r="AC52" s="117">
        <v>1</v>
      </c>
      <c r="AD52" s="116">
        <v>6</v>
      </c>
      <c r="AE52" s="114">
        <v>7</v>
      </c>
      <c r="AF52" s="117">
        <v>1</v>
      </c>
      <c r="AG52" s="116">
        <v>2</v>
      </c>
      <c r="AH52" s="114">
        <v>4</v>
      </c>
      <c r="AI52" s="117">
        <v>0</v>
      </c>
      <c r="AJ52" s="116">
        <v>10</v>
      </c>
      <c r="AK52" s="114">
        <v>3</v>
      </c>
      <c r="AL52" s="117">
        <v>0</v>
      </c>
      <c r="AM52" s="639">
        <v>68</v>
      </c>
      <c r="AN52" s="41">
        <v>0.52307692307692311</v>
      </c>
      <c r="AO52" s="42">
        <v>49</v>
      </c>
      <c r="AP52" s="43">
        <v>0.37692307692307692</v>
      </c>
      <c r="AQ52" s="44">
        <v>13</v>
      </c>
      <c r="AR52" s="45">
        <v>0.1</v>
      </c>
      <c r="AS52" s="656">
        <v>130</v>
      </c>
    </row>
    <row r="53" spans="1:45" ht="17.25" customHeight="1" thickBot="1" x14ac:dyDescent="0.3">
      <c r="A53" s="772"/>
      <c r="B53" s="675" t="s">
        <v>66</v>
      </c>
      <c r="C53" s="116">
        <v>14</v>
      </c>
      <c r="D53" s="114">
        <v>14</v>
      </c>
      <c r="E53" s="117">
        <v>7</v>
      </c>
      <c r="F53" s="116">
        <v>20</v>
      </c>
      <c r="G53" s="114">
        <v>9</v>
      </c>
      <c r="H53" s="117">
        <v>10</v>
      </c>
      <c r="I53" s="116">
        <v>8</v>
      </c>
      <c r="J53" s="114">
        <v>10</v>
      </c>
      <c r="K53" s="117">
        <v>3</v>
      </c>
      <c r="L53" s="116">
        <v>11</v>
      </c>
      <c r="M53" s="114">
        <v>15</v>
      </c>
      <c r="N53" s="117">
        <v>9</v>
      </c>
      <c r="O53" s="116">
        <v>20</v>
      </c>
      <c r="P53" s="114">
        <v>15</v>
      </c>
      <c r="Q53" s="117">
        <v>10</v>
      </c>
      <c r="R53" s="116">
        <v>13</v>
      </c>
      <c r="S53" s="114">
        <v>10</v>
      </c>
      <c r="T53" s="117">
        <v>19</v>
      </c>
      <c r="U53" s="116">
        <v>24</v>
      </c>
      <c r="V53" s="114">
        <v>11</v>
      </c>
      <c r="W53" s="117">
        <v>11</v>
      </c>
      <c r="X53" s="116">
        <v>16</v>
      </c>
      <c r="Y53" s="114">
        <v>13</v>
      </c>
      <c r="Z53" s="117">
        <v>13</v>
      </c>
      <c r="AA53" s="116">
        <v>16</v>
      </c>
      <c r="AB53" s="114">
        <v>7</v>
      </c>
      <c r="AC53" s="117">
        <v>12</v>
      </c>
      <c r="AD53" s="116">
        <v>17</v>
      </c>
      <c r="AE53" s="114">
        <v>11</v>
      </c>
      <c r="AF53" s="117">
        <v>16</v>
      </c>
      <c r="AG53" s="116">
        <v>17</v>
      </c>
      <c r="AH53" s="114">
        <v>2</v>
      </c>
      <c r="AI53" s="117">
        <v>13</v>
      </c>
      <c r="AJ53" s="116">
        <v>16</v>
      </c>
      <c r="AK53" s="114">
        <v>10</v>
      </c>
      <c r="AL53" s="117">
        <v>11</v>
      </c>
      <c r="AM53" s="639">
        <v>192</v>
      </c>
      <c r="AN53" s="41">
        <v>0.42384105960264901</v>
      </c>
      <c r="AO53" s="42">
        <v>127</v>
      </c>
      <c r="AP53" s="43">
        <v>0.2803532008830022</v>
      </c>
      <c r="AQ53" s="44">
        <v>134</v>
      </c>
      <c r="AR53" s="45">
        <v>0.2958057395143488</v>
      </c>
      <c r="AS53" s="656">
        <v>453</v>
      </c>
    </row>
    <row r="54" spans="1:45" ht="17.25" customHeight="1" thickBot="1" x14ac:dyDescent="0.3">
      <c r="A54" s="772"/>
      <c r="B54" s="676" t="s">
        <v>67</v>
      </c>
      <c r="C54" s="123">
        <v>19</v>
      </c>
      <c r="D54" s="121">
        <v>14</v>
      </c>
      <c r="E54" s="124">
        <v>15</v>
      </c>
      <c r="F54" s="123">
        <v>22</v>
      </c>
      <c r="G54" s="121">
        <v>13</v>
      </c>
      <c r="H54" s="124">
        <v>12</v>
      </c>
      <c r="I54" s="123">
        <v>8</v>
      </c>
      <c r="J54" s="121">
        <v>10</v>
      </c>
      <c r="K54" s="124">
        <v>3</v>
      </c>
      <c r="L54" s="123">
        <v>11</v>
      </c>
      <c r="M54" s="121">
        <v>20</v>
      </c>
      <c r="N54" s="124">
        <v>11</v>
      </c>
      <c r="O54" s="123">
        <v>23</v>
      </c>
      <c r="P54" s="121">
        <v>18</v>
      </c>
      <c r="Q54" s="124">
        <v>13</v>
      </c>
      <c r="R54" s="123">
        <v>14</v>
      </c>
      <c r="S54" s="121">
        <v>10</v>
      </c>
      <c r="T54" s="124">
        <v>26</v>
      </c>
      <c r="U54" s="123">
        <v>32</v>
      </c>
      <c r="V54" s="121">
        <v>12</v>
      </c>
      <c r="W54" s="124">
        <v>12</v>
      </c>
      <c r="X54" s="123">
        <v>16</v>
      </c>
      <c r="Y54" s="121">
        <v>13</v>
      </c>
      <c r="Z54" s="124">
        <v>16</v>
      </c>
      <c r="AA54" s="123">
        <v>30</v>
      </c>
      <c r="AB54" s="121">
        <v>10</v>
      </c>
      <c r="AC54" s="124">
        <v>17</v>
      </c>
      <c r="AD54" s="123">
        <v>24</v>
      </c>
      <c r="AE54" s="121">
        <v>12</v>
      </c>
      <c r="AF54" s="124">
        <v>19</v>
      </c>
      <c r="AG54" s="123">
        <v>24</v>
      </c>
      <c r="AH54" s="121">
        <v>2</v>
      </c>
      <c r="AI54" s="124">
        <v>14</v>
      </c>
      <c r="AJ54" s="123">
        <v>19</v>
      </c>
      <c r="AK54" s="121">
        <v>11</v>
      </c>
      <c r="AL54" s="124">
        <v>11</v>
      </c>
      <c r="AM54" s="639">
        <v>242</v>
      </c>
      <c r="AN54" s="41">
        <v>0.43525179856115109</v>
      </c>
      <c r="AO54" s="42">
        <v>145</v>
      </c>
      <c r="AP54" s="43">
        <v>0.26079136690647481</v>
      </c>
      <c r="AQ54" s="44">
        <v>169</v>
      </c>
      <c r="AR54" s="45">
        <v>0.3039568345323741</v>
      </c>
      <c r="AS54" s="656">
        <v>556</v>
      </c>
    </row>
    <row r="55" spans="1:45" ht="17.25" customHeight="1" thickBot="1" x14ac:dyDescent="0.3">
      <c r="A55" s="772"/>
      <c r="B55" s="675" t="s">
        <v>68</v>
      </c>
      <c r="C55" s="131">
        <v>2</v>
      </c>
      <c r="D55" s="129">
        <v>2</v>
      </c>
      <c r="E55" s="132">
        <v>4</v>
      </c>
      <c r="F55" s="131">
        <v>1</v>
      </c>
      <c r="G55" s="129">
        <v>3</v>
      </c>
      <c r="H55" s="132">
        <v>2</v>
      </c>
      <c r="I55" s="131">
        <v>3</v>
      </c>
      <c r="J55" s="129">
        <v>3</v>
      </c>
      <c r="K55" s="132">
        <v>0</v>
      </c>
      <c r="L55" s="131">
        <v>1</v>
      </c>
      <c r="M55" s="129">
        <v>3</v>
      </c>
      <c r="N55" s="132">
        <v>2</v>
      </c>
      <c r="O55" s="131">
        <v>9</v>
      </c>
      <c r="P55" s="129">
        <v>1</v>
      </c>
      <c r="Q55" s="132">
        <v>3</v>
      </c>
      <c r="R55" s="131">
        <v>1</v>
      </c>
      <c r="S55" s="129">
        <v>4</v>
      </c>
      <c r="T55" s="132">
        <v>3</v>
      </c>
      <c r="U55" s="131">
        <v>4</v>
      </c>
      <c r="V55" s="129">
        <v>3</v>
      </c>
      <c r="W55" s="132">
        <v>2</v>
      </c>
      <c r="X55" s="131">
        <v>2</v>
      </c>
      <c r="Y55" s="129">
        <v>2</v>
      </c>
      <c r="Z55" s="132">
        <v>7</v>
      </c>
      <c r="AA55" s="131">
        <v>3</v>
      </c>
      <c r="AB55" s="129">
        <v>2</v>
      </c>
      <c r="AC55" s="132">
        <v>4</v>
      </c>
      <c r="AD55" s="131">
        <v>1</v>
      </c>
      <c r="AE55" s="129">
        <v>0</v>
      </c>
      <c r="AF55" s="132">
        <v>1</v>
      </c>
      <c r="AG55" s="131">
        <v>1</v>
      </c>
      <c r="AH55" s="129">
        <v>0</v>
      </c>
      <c r="AI55" s="132">
        <v>6</v>
      </c>
      <c r="AJ55" s="131">
        <v>1</v>
      </c>
      <c r="AK55" s="129">
        <v>3</v>
      </c>
      <c r="AL55" s="132">
        <v>1</v>
      </c>
      <c r="AM55" s="639">
        <v>29</v>
      </c>
      <c r="AN55" s="41">
        <v>0.32222222222222224</v>
      </c>
      <c r="AO55" s="42">
        <v>26</v>
      </c>
      <c r="AP55" s="43">
        <v>0.28888888888888886</v>
      </c>
      <c r="AQ55" s="44">
        <v>35</v>
      </c>
      <c r="AR55" s="45">
        <v>0.3888888888888889</v>
      </c>
      <c r="AS55" s="656">
        <v>90</v>
      </c>
    </row>
    <row r="56" spans="1:45" ht="16.5" customHeight="1" thickBot="1" x14ac:dyDescent="0.3">
      <c r="A56" s="773"/>
      <c r="B56" s="676" t="s">
        <v>69</v>
      </c>
      <c r="C56" s="428">
        <v>2</v>
      </c>
      <c r="D56" s="148">
        <v>2</v>
      </c>
      <c r="E56" s="429">
        <v>6</v>
      </c>
      <c r="F56" s="428">
        <v>1</v>
      </c>
      <c r="G56" s="149">
        <v>3</v>
      </c>
      <c r="H56" s="430">
        <v>2</v>
      </c>
      <c r="I56" s="428">
        <v>5</v>
      </c>
      <c r="J56" s="149">
        <v>3</v>
      </c>
      <c r="K56" s="151">
        <v>0</v>
      </c>
      <c r="L56" s="431">
        <v>1</v>
      </c>
      <c r="M56" s="149">
        <v>3</v>
      </c>
      <c r="N56" s="151">
        <v>2</v>
      </c>
      <c r="O56" s="431">
        <v>9</v>
      </c>
      <c r="P56" s="149">
        <v>1</v>
      </c>
      <c r="Q56" s="151">
        <v>4</v>
      </c>
      <c r="R56" s="431">
        <v>1</v>
      </c>
      <c r="S56" s="149">
        <v>7</v>
      </c>
      <c r="T56" s="151">
        <v>4</v>
      </c>
      <c r="U56" s="431">
        <v>9</v>
      </c>
      <c r="V56" s="149">
        <v>5</v>
      </c>
      <c r="W56" s="151">
        <v>2</v>
      </c>
      <c r="X56" s="431">
        <v>2</v>
      </c>
      <c r="Y56" s="149">
        <v>2</v>
      </c>
      <c r="Z56" s="151">
        <v>4</v>
      </c>
      <c r="AA56" s="431">
        <v>4</v>
      </c>
      <c r="AB56" s="149">
        <v>2</v>
      </c>
      <c r="AC56" s="151">
        <v>4</v>
      </c>
      <c r="AD56" s="431">
        <v>1</v>
      </c>
      <c r="AE56" s="149">
        <v>0</v>
      </c>
      <c r="AF56" s="151">
        <v>1</v>
      </c>
      <c r="AG56" s="431">
        <v>1</v>
      </c>
      <c r="AH56" s="149">
        <v>0</v>
      </c>
      <c r="AI56" s="151">
        <v>6</v>
      </c>
      <c r="AJ56" s="431">
        <v>1</v>
      </c>
      <c r="AK56" s="149">
        <v>3</v>
      </c>
      <c r="AL56" s="151">
        <v>1</v>
      </c>
      <c r="AM56" s="639">
        <v>37</v>
      </c>
      <c r="AN56" s="41">
        <v>0.35576923076923078</v>
      </c>
      <c r="AO56" s="42">
        <v>31</v>
      </c>
      <c r="AP56" s="43">
        <v>0.29807692307692307</v>
      </c>
      <c r="AQ56" s="44">
        <v>36</v>
      </c>
      <c r="AR56" s="45">
        <v>0.34615384615384615</v>
      </c>
      <c r="AS56" s="656">
        <v>104</v>
      </c>
    </row>
    <row r="57" spans="1:45" ht="17.25" customHeight="1" thickBot="1" x14ac:dyDescent="0.3">
      <c r="A57" s="759" t="s">
        <v>70</v>
      </c>
      <c r="B57" s="760"/>
      <c r="C57" s="428">
        <v>4</v>
      </c>
      <c r="D57" s="148">
        <v>3</v>
      </c>
      <c r="E57" s="429">
        <v>1</v>
      </c>
      <c r="F57" s="428">
        <v>5</v>
      </c>
      <c r="G57" s="149">
        <v>11</v>
      </c>
      <c r="H57" s="430">
        <v>1</v>
      </c>
      <c r="I57" s="428">
        <v>16</v>
      </c>
      <c r="J57" s="149">
        <v>13</v>
      </c>
      <c r="K57" s="151">
        <v>4</v>
      </c>
      <c r="L57" s="431">
        <v>9</v>
      </c>
      <c r="M57" s="149">
        <v>5</v>
      </c>
      <c r="N57" s="151">
        <v>3</v>
      </c>
      <c r="O57" s="431">
        <v>17</v>
      </c>
      <c r="P57" s="149">
        <v>5</v>
      </c>
      <c r="Q57" s="151">
        <v>3</v>
      </c>
      <c r="R57" s="431">
        <v>15</v>
      </c>
      <c r="S57" s="149">
        <v>8</v>
      </c>
      <c r="T57" s="151">
        <v>2</v>
      </c>
      <c r="U57" s="431">
        <v>18</v>
      </c>
      <c r="V57" s="149">
        <v>8</v>
      </c>
      <c r="W57" s="151">
        <v>3</v>
      </c>
      <c r="X57" s="431">
        <v>8</v>
      </c>
      <c r="Y57" s="149">
        <v>7</v>
      </c>
      <c r="Z57" s="151">
        <v>1</v>
      </c>
      <c r="AA57" s="431">
        <v>17</v>
      </c>
      <c r="AB57" s="149">
        <v>17</v>
      </c>
      <c r="AC57" s="151">
        <v>1</v>
      </c>
      <c r="AD57" s="431">
        <v>20</v>
      </c>
      <c r="AE57" s="149">
        <v>20</v>
      </c>
      <c r="AF57" s="151">
        <v>3</v>
      </c>
      <c r="AG57" s="431">
        <v>20</v>
      </c>
      <c r="AH57" s="149">
        <v>11</v>
      </c>
      <c r="AI57" s="151">
        <v>1</v>
      </c>
      <c r="AJ57" s="431">
        <v>17</v>
      </c>
      <c r="AK57" s="149">
        <v>6</v>
      </c>
      <c r="AL57" s="151">
        <v>1</v>
      </c>
      <c r="AM57" s="639">
        <v>166</v>
      </c>
      <c r="AN57" s="41">
        <v>0.54605263157894735</v>
      </c>
      <c r="AO57" s="42">
        <v>114</v>
      </c>
      <c r="AP57" s="43">
        <v>0.375</v>
      </c>
      <c r="AQ57" s="44">
        <v>24</v>
      </c>
      <c r="AR57" s="45">
        <v>7.8947368421052627E-2</v>
      </c>
      <c r="AS57" s="656">
        <v>304</v>
      </c>
    </row>
    <row r="58" spans="1:45" ht="21.75" customHeight="1" thickBot="1" x14ac:dyDescent="0.3">
      <c r="A58" s="755" t="s">
        <v>71</v>
      </c>
      <c r="B58" s="756"/>
      <c r="C58" s="405">
        <v>7</v>
      </c>
      <c r="D58" s="421">
        <v>3</v>
      </c>
      <c r="E58" s="422">
        <v>2</v>
      </c>
      <c r="F58" s="405">
        <v>6</v>
      </c>
      <c r="G58" s="419">
        <v>15</v>
      </c>
      <c r="H58" s="409">
        <v>1</v>
      </c>
      <c r="I58" s="405">
        <v>22</v>
      </c>
      <c r="J58" s="419">
        <v>14</v>
      </c>
      <c r="K58" s="406">
        <v>4</v>
      </c>
      <c r="L58" s="407">
        <v>10</v>
      </c>
      <c r="M58" s="419">
        <v>5</v>
      </c>
      <c r="N58" s="406">
        <v>3</v>
      </c>
      <c r="O58" s="407">
        <v>17</v>
      </c>
      <c r="P58" s="419">
        <v>6</v>
      </c>
      <c r="Q58" s="406">
        <v>3</v>
      </c>
      <c r="R58" s="407">
        <v>17</v>
      </c>
      <c r="S58" s="419">
        <v>9</v>
      </c>
      <c r="T58" s="406">
        <v>2</v>
      </c>
      <c r="U58" s="407">
        <v>22</v>
      </c>
      <c r="V58" s="419">
        <v>10</v>
      </c>
      <c r="W58" s="406">
        <v>3</v>
      </c>
      <c r="X58" s="407">
        <v>8</v>
      </c>
      <c r="Y58" s="419">
        <v>13</v>
      </c>
      <c r="Z58" s="406">
        <v>1</v>
      </c>
      <c r="AA58" s="407">
        <v>20</v>
      </c>
      <c r="AB58" s="419">
        <v>22</v>
      </c>
      <c r="AC58" s="406">
        <v>1</v>
      </c>
      <c r="AD58" s="407">
        <v>23</v>
      </c>
      <c r="AE58" s="419">
        <v>22</v>
      </c>
      <c r="AF58" s="406">
        <v>3</v>
      </c>
      <c r="AG58" s="407">
        <v>27</v>
      </c>
      <c r="AH58" s="419">
        <v>15</v>
      </c>
      <c r="AI58" s="406">
        <v>1</v>
      </c>
      <c r="AJ58" s="407">
        <v>20</v>
      </c>
      <c r="AK58" s="419">
        <v>8</v>
      </c>
      <c r="AL58" s="406">
        <v>1</v>
      </c>
      <c r="AM58" s="40">
        <v>199</v>
      </c>
      <c r="AN58" s="41">
        <v>0.54371584699453557</v>
      </c>
      <c r="AO58" s="42">
        <v>142</v>
      </c>
      <c r="AP58" s="43">
        <v>0.38797814207650272</v>
      </c>
      <c r="AQ58" s="44">
        <v>25</v>
      </c>
      <c r="AR58" s="45">
        <v>6.8306010928961755E-2</v>
      </c>
      <c r="AS58" s="656">
        <v>366</v>
      </c>
    </row>
    <row r="59" spans="1:45" ht="18" customHeight="1" thickBot="1" x14ac:dyDescent="0.3">
      <c r="A59" s="757" t="s">
        <v>467</v>
      </c>
      <c r="B59" s="758"/>
      <c r="C59" s="405">
        <v>0</v>
      </c>
      <c r="D59" s="421">
        <v>1</v>
      </c>
      <c r="E59" s="422">
        <v>0</v>
      </c>
      <c r="F59" s="405">
        <v>3</v>
      </c>
      <c r="G59" s="419">
        <v>2</v>
      </c>
      <c r="H59" s="409">
        <v>0</v>
      </c>
      <c r="I59" s="405">
        <v>3</v>
      </c>
      <c r="J59" s="419">
        <v>2</v>
      </c>
      <c r="K59" s="406">
        <v>0</v>
      </c>
      <c r="L59" s="407">
        <v>1</v>
      </c>
      <c r="M59" s="419">
        <v>3</v>
      </c>
      <c r="N59" s="406">
        <v>0</v>
      </c>
      <c r="O59" s="407">
        <v>2</v>
      </c>
      <c r="P59" s="419">
        <v>6</v>
      </c>
      <c r="Q59" s="406">
        <v>1</v>
      </c>
      <c r="R59" s="407">
        <v>5</v>
      </c>
      <c r="S59" s="419">
        <v>5</v>
      </c>
      <c r="T59" s="406">
        <v>2</v>
      </c>
      <c r="U59" s="407">
        <v>2</v>
      </c>
      <c r="V59" s="419">
        <v>0</v>
      </c>
      <c r="W59" s="406">
        <v>2</v>
      </c>
      <c r="X59" s="407">
        <v>2</v>
      </c>
      <c r="Y59" s="419">
        <v>2</v>
      </c>
      <c r="Z59" s="406">
        <v>0</v>
      </c>
      <c r="AA59" s="407">
        <v>4</v>
      </c>
      <c r="AB59" s="419">
        <v>1</v>
      </c>
      <c r="AC59" s="406">
        <v>2</v>
      </c>
      <c r="AD59" s="407">
        <v>6</v>
      </c>
      <c r="AE59" s="419">
        <v>2</v>
      </c>
      <c r="AF59" s="406">
        <v>3</v>
      </c>
      <c r="AG59" s="407">
        <v>3</v>
      </c>
      <c r="AH59" s="419">
        <v>1</v>
      </c>
      <c r="AI59" s="406">
        <v>0</v>
      </c>
      <c r="AJ59" s="407">
        <v>1</v>
      </c>
      <c r="AK59" s="419">
        <v>2</v>
      </c>
      <c r="AL59" s="406">
        <v>1</v>
      </c>
      <c r="AM59" s="40">
        <v>48</v>
      </c>
      <c r="AN59" s="41">
        <v>0.68571428571428572</v>
      </c>
      <c r="AO59" s="42">
        <v>27</v>
      </c>
      <c r="AP59" s="43">
        <v>0.38571428571428573</v>
      </c>
      <c r="AQ59" s="44">
        <v>11</v>
      </c>
      <c r="AR59" s="45">
        <v>0.15714285714285714</v>
      </c>
      <c r="AS59" s="656">
        <v>70</v>
      </c>
    </row>
    <row r="60" spans="1:45" ht="18" customHeight="1" thickBot="1" x14ac:dyDescent="0.3">
      <c r="A60" s="759" t="s">
        <v>72</v>
      </c>
      <c r="B60" s="760"/>
      <c r="C60" s="405">
        <v>7</v>
      </c>
      <c r="D60" s="421">
        <v>1</v>
      </c>
      <c r="E60" s="422">
        <v>0</v>
      </c>
      <c r="F60" s="405">
        <v>8</v>
      </c>
      <c r="G60" s="419">
        <v>3</v>
      </c>
      <c r="H60" s="409">
        <v>1</v>
      </c>
      <c r="I60" s="405">
        <v>1</v>
      </c>
      <c r="J60" s="419">
        <v>5</v>
      </c>
      <c r="K60" s="406">
        <v>0</v>
      </c>
      <c r="L60" s="407">
        <v>14</v>
      </c>
      <c r="M60" s="419">
        <v>2</v>
      </c>
      <c r="N60" s="406">
        <v>1</v>
      </c>
      <c r="O60" s="407">
        <v>6</v>
      </c>
      <c r="P60" s="419">
        <v>4</v>
      </c>
      <c r="Q60" s="406">
        <v>0</v>
      </c>
      <c r="R60" s="407">
        <v>6</v>
      </c>
      <c r="S60" s="419">
        <v>2</v>
      </c>
      <c r="T60" s="406">
        <v>1</v>
      </c>
      <c r="U60" s="407">
        <v>3</v>
      </c>
      <c r="V60" s="419">
        <v>4</v>
      </c>
      <c r="W60" s="406">
        <v>0</v>
      </c>
      <c r="X60" s="407">
        <v>6</v>
      </c>
      <c r="Y60" s="419">
        <v>2</v>
      </c>
      <c r="Z60" s="406">
        <v>0</v>
      </c>
      <c r="AA60" s="407">
        <v>8</v>
      </c>
      <c r="AB60" s="419">
        <v>5</v>
      </c>
      <c r="AC60" s="406">
        <v>3</v>
      </c>
      <c r="AD60" s="407">
        <v>11</v>
      </c>
      <c r="AE60" s="419">
        <v>3</v>
      </c>
      <c r="AF60" s="406">
        <v>1</v>
      </c>
      <c r="AG60" s="407">
        <v>9</v>
      </c>
      <c r="AH60" s="419">
        <v>8</v>
      </c>
      <c r="AI60" s="406">
        <v>0</v>
      </c>
      <c r="AJ60" s="407">
        <v>5</v>
      </c>
      <c r="AK60" s="419">
        <v>2</v>
      </c>
      <c r="AL60" s="406">
        <v>1</v>
      </c>
      <c r="AM60" s="40">
        <v>80</v>
      </c>
      <c r="AN60" s="41">
        <v>0.60150375939849621</v>
      </c>
      <c r="AO60" s="42">
        <v>41</v>
      </c>
      <c r="AP60" s="43">
        <v>0.30827067669172931</v>
      </c>
      <c r="AQ60" s="44">
        <v>8</v>
      </c>
      <c r="AR60" s="45">
        <v>6.0150375939849621E-2</v>
      </c>
      <c r="AS60" s="656">
        <v>133</v>
      </c>
    </row>
    <row r="61" spans="1:45" ht="17.25" customHeight="1" thickBot="1" x14ac:dyDescent="0.3">
      <c r="A61" s="761" t="s">
        <v>73</v>
      </c>
      <c r="B61" s="762"/>
      <c r="C61" s="405">
        <v>8</v>
      </c>
      <c r="D61" s="421">
        <v>3</v>
      </c>
      <c r="E61" s="422">
        <v>0</v>
      </c>
      <c r="F61" s="405">
        <v>8</v>
      </c>
      <c r="G61" s="419">
        <v>3</v>
      </c>
      <c r="H61" s="409">
        <v>1</v>
      </c>
      <c r="I61" s="405">
        <v>1</v>
      </c>
      <c r="J61" s="419">
        <v>6</v>
      </c>
      <c r="K61" s="406">
        <v>0</v>
      </c>
      <c r="L61" s="407">
        <v>16</v>
      </c>
      <c r="M61" s="419">
        <v>2</v>
      </c>
      <c r="N61" s="406">
        <v>1</v>
      </c>
      <c r="O61" s="407">
        <v>6</v>
      </c>
      <c r="P61" s="419">
        <v>4</v>
      </c>
      <c r="Q61" s="406">
        <v>0</v>
      </c>
      <c r="R61" s="407">
        <v>6</v>
      </c>
      <c r="S61" s="419">
        <v>2</v>
      </c>
      <c r="T61" s="406">
        <v>1</v>
      </c>
      <c r="U61" s="407">
        <v>3</v>
      </c>
      <c r="V61" s="419">
        <v>4</v>
      </c>
      <c r="W61" s="406">
        <v>0</v>
      </c>
      <c r="X61" s="407">
        <v>6</v>
      </c>
      <c r="Y61" s="419">
        <v>2</v>
      </c>
      <c r="Z61" s="406">
        <v>0</v>
      </c>
      <c r="AA61" s="407">
        <v>8</v>
      </c>
      <c r="AB61" s="419">
        <v>5</v>
      </c>
      <c r="AC61" s="406">
        <v>3</v>
      </c>
      <c r="AD61" s="407">
        <v>15</v>
      </c>
      <c r="AE61" s="419">
        <v>3</v>
      </c>
      <c r="AF61" s="406">
        <v>1</v>
      </c>
      <c r="AG61" s="407">
        <v>10</v>
      </c>
      <c r="AH61" s="419">
        <v>8</v>
      </c>
      <c r="AI61" s="406">
        <v>0</v>
      </c>
      <c r="AJ61" s="407">
        <v>5</v>
      </c>
      <c r="AK61" s="419">
        <v>2</v>
      </c>
      <c r="AL61" s="406">
        <v>1</v>
      </c>
      <c r="AM61" s="59">
        <v>92</v>
      </c>
      <c r="AN61" s="41">
        <v>0.63888888888888884</v>
      </c>
      <c r="AO61" s="42">
        <v>44</v>
      </c>
      <c r="AP61" s="43">
        <v>0.30555555555555558</v>
      </c>
      <c r="AQ61" s="44">
        <v>8</v>
      </c>
      <c r="AR61" s="45">
        <v>5.5555555555555552E-2</v>
      </c>
      <c r="AS61" s="656">
        <v>144</v>
      </c>
    </row>
    <row r="62" spans="1:45" ht="17" customHeight="1" thickBot="1" x14ac:dyDescent="0.3">
      <c r="A62" s="763" t="s">
        <v>74</v>
      </c>
      <c r="B62" s="155" t="s">
        <v>75</v>
      </c>
      <c r="C62" s="109">
        <v>8</v>
      </c>
      <c r="D62" s="382">
        <v>0</v>
      </c>
      <c r="E62" s="403">
        <v>1</v>
      </c>
      <c r="F62" s="396">
        <v>8</v>
      </c>
      <c r="G62" s="110">
        <v>0</v>
      </c>
      <c r="H62" s="397">
        <v>1</v>
      </c>
      <c r="I62" s="109">
        <v>7</v>
      </c>
      <c r="J62" s="633">
        <v>1</v>
      </c>
      <c r="K62" s="111">
        <v>3</v>
      </c>
      <c r="L62" s="384">
        <v>8</v>
      </c>
      <c r="M62" s="385">
        <v>0</v>
      </c>
      <c r="N62" s="386">
        <v>1</v>
      </c>
      <c r="O62" s="384">
        <v>5</v>
      </c>
      <c r="P62" s="385">
        <v>0</v>
      </c>
      <c r="Q62" s="386">
        <v>3</v>
      </c>
      <c r="R62" s="384">
        <v>5</v>
      </c>
      <c r="S62" s="599">
        <v>1</v>
      </c>
      <c r="T62" s="386">
        <v>1</v>
      </c>
      <c r="U62" s="384">
        <v>13</v>
      </c>
      <c r="V62" s="385">
        <v>0</v>
      </c>
      <c r="W62" s="386">
        <v>0</v>
      </c>
      <c r="X62" s="384">
        <v>16</v>
      </c>
      <c r="Y62" s="385">
        <v>0</v>
      </c>
      <c r="Z62" s="386">
        <v>1</v>
      </c>
      <c r="AA62" s="384">
        <v>13</v>
      </c>
      <c r="AB62" s="385">
        <v>0</v>
      </c>
      <c r="AC62" s="386">
        <v>1</v>
      </c>
      <c r="AD62" s="384">
        <v>11</v>
      </c>
      <c r="AE62" s="385">
        <v>0</v>
      </c>
      <c r="AF62" s="386">
        <v>3</v>
      </c>
      <c r="AG62" s="384">
        <v>18</v>
      </c>
      <c r="AH62" s="385">
        <v>0</v>
      </c>
      <c r="AI62" s="386">
        <v>1</v>
      </c>
      <c r="AJ62" s="384">
        <v>15</v>
      </c>
      <c r="AK62" s="385">
        <v>2</v>
      </c>
      <c r="AL62" s="386">
        <v>0</v>
      </c>
      <c r="AM62" s="93">
        <v>127</v>
      </c>
      <c r="AN62" s="41">
        <v>0.86394557823129248</v>
      </c>
      <c r="AO62" s="42">
        <v>4</v>
      </c>
      <c r="AP62" s="43">
        <v>2.7210884353741496E-2</v>
      </c>
      <c r="AQ62" s="44">
        <v>16</v>
      </c>
      <c r="AR62" s="45">
        <v>0.10884353741496598</v>
      </c>
      <c r="AS62" s="656">
        <v>147</v>
      </c>
    </row>
    <row r="63" spans="1:45" ht="17.25" customHeight="1" thickBot="1" x14ac:dyDescent="0.3">
      <c r="A63" s="764"/>
      <c r="B63" s="119" t="s">
        <v>76</v>
      </c>
      <c r="C63" s="116">
        <v>8</v>
      </c>
      <c r="D63" s="634">
        <v>2</v>
      </c>
      <c r="E63" s="141">
        <v>0</v>
      </c>
      <c r="F63" s="113">
        <v>7</v>
      </c>
      <c r="G63" s="635">
        <v>1</v>
      </c>
      <c r="H63" s="115">
        <v>1</v>
      </c>
      <c r="I63" s="116">
        <v>7</v>
      </c>
      <c r="J63" s="114">
        <v>0</v>
      </c>
      <c r="K63" s="117">
        <v>3</v>
      </c>
      <c r="L63" s="144">
        <v>9</v>
      </c>
      <c r="M63" s="390">
        <v>1</v>
      </c>
      <c r="N63" s="118">
        <v>1</v>
      </c>
      <c r="O63" s="144">
        <v>6</v>
      </c>
      <c r="P63" s="390">
        <v>0</v>
      </c>
      <c r="Q63" s="118">
        <v>3</v>
      </c>
      <c r="R63" s="144">
        <v>4</v>
      </c>
      <c r="S63" s="390">
        <v>0</v>
      </c>
      <c r="T63" s="118">
        <v>1</v>
      </c>
      <c r="U63" s="144">
        <v>10</v>
      </c>
      <c r="V63" s="390">
        <v>0</v>
      </c>
      <c r="W63" s="118">
        <v>0</v>
      </c>
      <c r="X63" s="144">
        <v>19</v>
      </c>
      <c r="Y63" s="390">
        <v>0</v>
      </c>
      <c r="Z63" s="118">
        <v>1</v>
      </c>
      <c r="AA63" s="144">
        <v>13</v>
      </c>
      <c r="AB63" s="390">
        <v>0</v>
      </c>
      <c r="AC63" s="118">
        <v>1</v>
      </c>
      <c r="AD63" s="144">
        <v>13</v>
      </c>
      <c r="AE63" s="390">
        <v>0</v>
      </c>
      <c r="AF63" s="118">
        <v>3</v>
      </c>
      <c r="AG63" s="144">
        <v>19</v>
      </c>
      <c r="AH63" s="390">
        <v>2</v>
      </c>
      <c r="AI63" s="118">
        <v>1</v>
      </c>
      <c r="AJ63" s="144">
        <v>16</v>
      </c>
      <c r="AK63" s="390">
        <v>2</v>
      </c>
      <c r="AL63" s="118">
        <v>0</v>
      </c>
      <c r="AM63" s="40">
        <v>131</v>
      </c>
      <c r="AN63" s="41">
        <v>0.85064935064935066</v>
      </c>
      <c r="AO63" s="42">
        <v>8</v>
      </c>
      <c r="AP63" s="43">
        <v>5.1948051948051951E-2</v>
      </c>
      <c r="AQ63" s="44">
        <v>15</v>
      </c>
      <c r="AR63" s="45">
        <v>9.7402597402597407E-2</v>
      </c>
      <c r="AS63" s="656">
        <v>154</v>
      </c>
    </row>
    <row r="64" spans="1:45" ht="17.25" customHeight="1" thickBot="1" x14ac:dyDescent="0.3">
      <c r="A64" s="764"/>
      <c r="B64" s="669" t="s">
        <v>77</v>
      </c>
      <c r="C64" s="123">
        <v>0</v>
      </c>
      <c r="D64" s="392">
        <v>0</v>
      </c>
      <c r="E64" s="636">
        <v>0</v>
      </c>
      <c r="F64" s="120">
        <v>0</v>
      </c>
      <c r="G64" s="121">
        <v>0</v>
      </c>
      <c r="H64" s="122">
        <v>0</v>
      </c>
      <c r="I64" s="123">
        <v>0</v>
      </c>
      <c r="J64" s="121">
        <v>0</v>
      </c>
      <c r="K64" s="124">
        <v>0</v>
      </c>
      <c r="L64" s="402">
        <v>0</v>
      </c>
      <c r="M64" s="427">
        <v>0</v>
      </c>
      <c r="N64" s="126">
        <v>0</v>
      </c>
      <c r="O64" s="402">
        <v>0</v>
      </c>
      <c r="P64" s="427">
        <v>0</v>
      </c>
      <c r="Q64" s="126">
        <v>0</v>
      </c>
      <c r="R64" s="402">
        <v>0</v>
      </c>
      <c r="S64" s="427">
        <v>0</v>
      </c>
      <c r="T64" s="126">
        <v>0</v>
      </c>
      <c r="U64" s="402">
        <v>0</v>
      </c>
      <c r="V64" s="427">
        <v>0</v>
      </c>
      <c r="W64" s="126">
        <v>0</v>
      </c>
      <c r="X64" s="402">
        <v>0</v>
      </c>
      <c r="Y64" s="427">
        <v>0</v>
      </c>
      <c r="Z64" s="126">
        <v>0</v>
      </c>
      <c r="AA64" s="402">
        <v>0</v>
      </c>
      <c r="AB64" s="427">
        <v>0</v>
      </c>
      <c r="AC64" s="126">
        <v>0</v>
      </c>
      <c r="AD64" s="402">
        <v>0</v>
      </c>
      <c r="AE64" s="427">
        <v>0</v>
      </c>
      <c r="AF64" s="126">
        <v>0</v>
      </c>
      <c r="AG64" s="402">
        <v>0</v>
      </c>
      <c r="AH64" s="427">
        <v>0</v>
      </c>
      <c r="AI64" s="126">
        <v>0</v>
      </c>
      <c r="AJ64" s="402">
        <v>0</v>
      </c>
      <c r="AK64" s="427">
        <v>0</v>
      </c>
      <c r="AL64" s="126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657">
        <v>0</v>
      </c>
    </row>
    <row r="65" spans="1:45" ht="17.25" customHeight="1" thickBot="1" x14ac:dyDescent="0.3">
      <c r="A65" s="764"/>
      <c r="B65" s="669" t="s">
        <v>78</v>
      </c>
      <c r="C65" s="123">
        <v>0</v>
      </c>
      <c r="D65" s="392">
        <v>0</v>
      </c>
      <c r="E65" s="636">
        <v>0</v>
      </c>
      <c r="F65" s="120">
        <v>0</v>
      </c>
      <c r="G65" s="121">
        <v>0</v>
      </c>
      <c r="H65" s="122">
        <v>0</v>
      </c>
      <c r="I65" s="123">
        <v>0</v>
      </c>
      <c r="J65" s="121">
        <v>0</v>
      </c>
      <c r="K65" s="124">
        <v>0</v>
      </c>
      <c r="L65" s="402">
        <v>0</v>
      </c>
      <c r="M65" s="427">
        <v>0</v>
      </c>
      <c r="N65" s="126">
        <v>0</v>
      </c>
      <c r="O65" s="402">
        <v>0</v>
      </c>
      <c r="P65" s="427">
        <v>0</v>
      </c>
      <c r="Q65" s="126">
        <v>0</v>
      </c>
      <c r="R65" s="402">
        <v>0</v>
      </c>
      <c r="S65" s="427">
        <v>0</v>
      </c>
      <c r="T65" s="126">
        <v>0</v>
      </c>
      <c r="U65" s="402">
        <v>0</v>
      </c>
      <c r="V65" s="427">
        <v>0</v>
      </c>
      <c r="W65" s="126">
        <v>0</v>
      </c>
      <c r="X65" s="402">
        <v>0</v>
      </c>
      <c r="Y65" s="427">
        <v>0</v>
      </c>
      <c r="Z65" s="126">
        <v>0</v>
      </c>
      <c r="AA65" s="402">
        <v>0</v>
      </c>
      <c r="AB65" s="427">
        <v>0</v>
      </c>
      <c r="AC65" s="126">
        <v>0</v>
      </c>
      <c r="AD65" s="402">
        <v>0</v>
      </c>
      <c r="AE65" s="427">
        <v>0</v>
      </c>
      <c r="AF65" s="126">
        <v>0</v>
      </c>
      <c r="AG65" s="402">
        <v>0</v>
      </c>
      <c r="AH65" s="427">
        <v>0</v>
      </c>
      <c r="AI65" s="126">
        <v>0</v>
      </c>
      <c r="AJ65" s="402">
        <v>0</v>
      </c>
      <c r="AK65" s="427">
        <v>0</v>
      </c>
      <c r="AL65" s="126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657">
        <v>0</v>
      </c>
    </row>
    <row r="66" spans="1:45" ht="17.25" customHeight="1" thickBot="1" x14ac:dyDescent="0.3">
      <c r="A66" s="764"/>
      <c r="B66" s="669" t="s">
        <v>79</v>
      </c>
      <c r="C66" s="123">
        <v>0</v>
      </c>
      <c r="D66" s="392">
        <v>0</v>
      </c>
      <c r="E66" s="636">
        <v>0</v>
      </c>
      <c r="F66" s="120">
        <v>0</v>
      </c>
      <c r="G66" s="121">
        <v>0</v>
      </c>
      <c r="H66" s="122">
        <v>0</v>
      </c>
      <c r="I66" s="637">
        <v>0</v>
      </c>
      <c r="J66" s="121">
        <v>0</v>
      </c>
      <c r="K66" s="124">
        <v>0</v>
      </c>
      <c r="L66" s="402">
        <v>0</v>
      </c>
      <c r="M66" s="427">
        <v>0</v>
      </c>
      <c r="N66" s="126">
        <v>0</v>
      </c>
      <c r="O66" s="402">
        <v>0</v>
      </c>
      <c r="P66" s="427">
        <v>0</v>
      </c>
      <c r="Q66" s="126">
        <v>0</v>
      </c>
      <c r="R66" s="402">
        <v>0</v>
      </c>
      <c r="S66" s="427">
        <v>0</v>
      </c>
      <c r="T66" s="126">
        <v>0</v>
      </c>
      <c r="U66" s="402">
        <v>0</v>
      </c>
      <c r="V66" s="427">
        <v>0</v>
      </c>
      <c r="W66" s="126">
        <v>0</v>
      </c>
      <c r="X66" s="402">
        <v>0</v>
      </c>
      <c r="Y66" s="427">
        <v>0</v>
      </c>
      <c r="Z66" s="126">
        <v>0</v>
      </c>
      <c r="AA66" s="402">
        <v>0</v>
      </c>
      <c r="AB66" s="427">
        <v>0</v>
      </c>
      <c r="AC66" s="126">
        <v>0</v>
      </c>
      <c r="AD66" s="402">
        <v>0</v>
      </c>
      <c r="AE66" s="427">
        <v>0</v>
      </c>
      <c r="AF66" s="126">
        <v>0</v>
      </c>
      <c r="AG66" s="402">
        <v>0</v>
      </c>
      <c r="AH66" s="427">
        <v>0</v>
      </c>
      <c r="AI66" s="126">
        <v>0</v>
      </c>
      <c r="AJ66" s="402">
        <v>0</v>
      </c>
      <c r="AK66" s="427">
        <v>0</v>
      </c>
      <c r="AL66" s="126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657">
        <v>0</v>
      </c>
    </row>
    <row r="67" spans="1:45" ht="17.25" customHeight="1" thickBot="1" x14ac:dyDescent="0.3">
      <c r="A67" s="764"/>
      <c r="B67" s="669" t="s">
        <v>80</v>
      </c>
      <c r="C67" s="123">
        <v>0</v>
      </c>
      <c r="D67" s="392">
        <v>0</v>
      </c>
      <c r="E67" s="636">
        <v>0</v>
      </c>
      <c r="F67" s="120">
        <v>0</v>
      </c>
      <c r="G67" s="121">
        <v>0</v>
      </c>
      <c r="H67" s="122">
        <v>0</v>
      </c>
      <c r="I67" s="123">
        <v>0</v>
      </c>
      <c r="J67" s="121">
        <v>0</v>
      </c>
      <c r="K67" s="124">
        <v>0</v>
      </c>
      <c r="L67" s="402">
        <v>0</v>
      </c>
      <c r="M67" s="427">
        <v>0</v>
      </c>
      <c r="N67" s="126">
        <v>0</v>
      </c>
      <c r="O67" s="402">
        <v>0</v>
      </c>
      <c r="P67" s="427">
        <v>0</v>
      </c>
      <c r="Q67" s="126">
        <v>0</v>
      </c>
      <c r="R67" s="402">
        <v>0</v>
      </c>
      <c r="S67" s="427">
        <v>0</v>
      </c>
      <c r="T67" s="126">
        <v>0</v>
      </c>
      <c r="U67" s="402">
        <v>0</v>
      </c>
      <c r="V67" s="427">
        <v>0</v>
      </c>
      <c r="W67" s="126">
        <v>0</v>
      </c>
      <c r="X67" s="402">
        <v>0</v>
      </c>
      <c r="Y67" s="427">
        <v>0</v>
      </c>
      <c r="Z67" s="126">
        <v>0</v>
      </c>
      <c r="AA67" s="402">
        <v>0</v>
      </c>
      <c r="AB67" s="427">
        <v>0</v>
      </c>
      <c r="AC67" s="126">
        <v>0</v>
      </c>
      <c r="AD67" s="402">
        <v>0</v>
      </c>
      <c r="AE67" s="427">
        <v>0</v>
      </c>
      <c r="AF67" s="126">
        <v>0</v>
      </c>
      <c r="AG67" s="402">
        <v>0</v>
      </c>
      <c r="AH67" s="427">
        <v>0</v>
      </c>
      <c r="AI67" s="126">
        <v>0</v>
      </c>
      <c r="AJ67" s="402">
        <v>0</v>
      </c>
      <c r="AK67" s="427">
        <v>0</v>
      </c>
      <c r="AL67" s="126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657">
        <v>0</v>
      </c>
    </row>
    <row r="68" spans="1:45" ht="17.25" customHeight="1" thickBot="1" x14ac:dyDescent="0.3">
      <c r="A68" s="764"/>
      <c r="B68" s="127" t="s">
        <v>81</v>
      </c>
      <c r="C68" s="73">
        <v>0</v>
      </c>
      <c r="D68" s="541">
        <v>0</v>
      </c>
      <c r="E68" s="542">
        <v>0</v>
      </c>
      <c r="F68" s="543">
        <v>0</v>
      </c>
      <c r="G68" s="125">
        <v>0</v>
      </c>
      <c r="H68" s="74">
        <v>0</v>
      </c>
      <c r="I68" s="544">
        <v>0</v>
      </c>
      <c r="J68" s="125">
        <v>0</v>
      </c>
      <c r="K68" s="76">
        <v>0</v>
      </c>
      <c r="L68" s="402">
        <v>0</v>
      </c>
      <c r="M68" s="427">
        <v>0</v>
      </c>
      <c r="N68" s="126">
        <v>0</v>
      </c>
      <c r="O68" s="402">
        <v>0</v>
      </c>
      <c r="P68" s="427">
        <v>0</v>
      </c>
      <c r="Q68" s="126">
        <v>0</v>
      </c>
      <c r="R68" s="402">
        <v>0</v>
      </c>
      <c r="S68" s="427">
        <v>0</v>
      </c>
      <c r="T68" s="126">
        <v>0</v>
      </c>
      <c r="U68" s="402">
        <v>0</v>
      </c>
      <c r="V68" s="427">
        <v>0</v>
      </c>
      <c r="W68" s="126">
        <v>0</v>
      </c>
      <c r="X68" s="402">
        <v>0</v>
      </c>
      <c r="Y68" s="427">
        <v>0</v>
      </c>
      <c r="Z68" s="126">
        <v>0</v>
      </c>
      <c r="AA68" s="402">
        <v>0</v>
      </c>
      <c r="AB68" s="427">
        <v>0</v>
      </c>
      <c r="AC68" s="126">
        <v>0</v>
      </c>
      <c r="AD68" s="402">
        <v>0</v>
      </c>
      <c r="AE68" s="427">
        <v>0</v>
      </c>
      <c r="AF68" s="126">
        <v>0</v>
      </c>
      <c r="AG68" s="402">
        <v>0</v>
      </c>
      <c r="AH68" s="427">
        <v>0</v>
      </c>
      <c r="AI68" s="126">
        <v>0</v>
      </c>
      <c r="AJ68" s="402">
        <v>0</v>
      </c>
      <c r="AK68" s="427">
        <v>0</v>
      </c>
      <c r="AL68" s="126">
        <v>0</v>
      </c>
      <c r="AM68" s="77">
        <v>0</v>
      </c>
      <c r="AN68" s="78">
        <v>0</v>
      </c>
      <c r="AO68" s="79">
        <v>0</v>
      </c>
      <c r="AP68" s="80">
        <v>0</v>
      </c>
      <c r="AQ68" s="88">
        <v>0</v>
      </c>
      <c r="AR68" s="81">
        <v>0</v>
      </c>
      <c r="AS68" s="657">
        <v>0</v>
      </c>
    </row>
    <row r="69" spans="1:45" ht="33" customHeight="1" thickBot="1" x14ac:dyDescent="0.3">
      <c r="A69" s="715" t="s">
        <v>82</v>
      </c>
      <c r="B69" s="765"/>
      <c r="C69" s="694" t="s">
        <v>1</v>
      </c>
      <c r="D69" s="695"/>
      <c r="E69" s="696"/>
      <c r="F69" s="694" t="s">
        <v>2</v>
      </c>
      <c r="G69" s="695"/>
      <c r="H69" s="696"/>
      <c r="I69" s="694" t="s">
        <v>3</v>
      </c>
      <c r="J69" s="695" t="s">
        <v>3</v>
      </c>
      <c r="K69" s="696" t="s">
        <v>3</v>
      </c>
      <c r="L69" s="694" t="s">
        <v>4</v>
      </c>
      <c r="M69" s="695" t="s">
        <v>4</v>
      </c>
      <c r="N69" s="696" t="s">
        <v>4</v>
      </c>
      <c r="O69" s="694" t="s">
        <v>5</v>
      </c>
      <c r="P69" s="695" t="s">
        <v>5</v>
      </c>
      <c r="Q69" s="696" t="s">
        <v>5</v>
      </c>
      <c r="R69" s="694" t="s">
        <v>6</v>
      </c>
      <c r="S69" s="695"/>
      <c r="T69" s="696"/>
      <c r="U69" s="694" t="s">
        <v>7</v>
      </c>
      <c r="V69" s="695"/>
      <c r="W69" s="696"/>
      <c r="X69" s="694" t="s">
        <v>8</v>
      </c>
      <c r="Y69" s="695"/>
      <c r="Z69" s="696"/>
      <c r="AA69" s="752" t="s">
        <v>9</v>
      </c>
      <c r="AB69" s="753"/>
      <c r="AC69" s="754"/>
      <c r="AD69" s="689" t="s">
        <v>10</v>
      </c>
      <c r="AE69" s="690"/>
      <c r="AF69" s="690"/>
      <c r="AG69" s="689" t="s">
        <v>11</v>
      </c>
      <c r="AH69" s="690"/>
      <c r="AI69" s="691"/>
      <c r="AJ69" s="689" t="s">
        <v>12</v>
      </c>
      <c r="AK69" s="690"/>
      <c r="AL69" s="691"/>
      <c r="AM69" s="159" t="s">
        <v>13</v>
      </c>
      <c r="AN69" s="160" t="s">
        <v>14</v>
      </c>
      <c r="AO69" s="650" t="s">
        <v>15</v>
      </c>
      <c r="AP69" s="650" t="s">
        <v>14</v>
      </c>
      <c r="AQ69" s="652" t="s">
        <v>83</v>
      </c>
      <c r="AR69" s="652" t="s">
        <v>14</v>
      </c>
      <c r="AS69" s="161" t="s">
        <v>84</v>
      </c>
    </row>
    <row r="70" spans="1:45" ht="15.75" customHeight="1" thickBot="1" x14ac:dyDescent="0.3">
      <c r="A70" s="746" t="s">
        <v>85</v>
      </c>
      <c r="B70" s="747"/>
      <c r="C70" s="82">
        <f t="shared" ref="C70:AL70" si="1">C76+C81</f>
        <v>577</v>
      </c>
      <c r="D70" s="83">
        <f t="shared" si="1"/>
        <v>341</v>
      </c>
      <c r="E70" s="156">
        <f t="shared" si="1"/>
        <v>579</v>
      </c>
      <c r="F70" s="82">
        <f t="shared" si="1"/>
        <v>754</v>
      </c>
      <c r="G70" s="83">
        <f t="shared" si="1"/>
        <v>468</v>
      </c>
      <c r="H70" s="85">
        <f t="shared" si="1"/>
        <v>615</v>
      </c>
      <c r="I70" s="82">
        <f t="shared" si="1"/>
        <v>850</v>
      </c>
      <c r="J70" s="83">
        <f t="shared" si="1"/>
        <v>533</v>
      </c>
      <c r="K70" s="85">
        <f t="shared" si="1"/>
        <v>746</v>
      </c>
      <c r="L70" s="82">
        <f t="shared" si="1"/>
        <v>768</v>
      </c>
      <c r="M70" s="83">
        <f t="shared" si="1"/>
        <v>467</v>
      </c>
      <c r="N70" s="84">
        <f t="shared" si="1"/>
        <v>659</v>
      </c>
      <c r="O70" s="82">
        <f t="shared" si="1"/>
        <v>920</v>
      </c>
      <c r="P70" s="83">
        <f t="shared" si="1"/>
        <v>536</v>
      </c>
      <c r="Q70" s="85">
        <f t="shared" si="1"/>
        <v>708</v>
      </c>
      <c r="R70" s="82">
        <f t="shared" si="1"/>
        <v>855</v>
      </c>
      <c r="S70" s="83">
        <f t="shared" si="1"/>
        <v>577</v>
      </c>
      <c r="T70" s="85">
        <f t="shared" si="1"/>
        <v>780</v>
      </c>
      <c r="U70" s="82">
        <f t="shared" si="1"/>
        <v>584</v>
      </c>
      <c r="V70" s="83">
        <f t="shared" si="1"/>
        <v>377</v>
      </c>
      <c r="W70" s="85">
        <f t="shared" si="1"/>
        <v>541</v>
      </c>
      <c r="X70" s="82">
        <f t="shared" si="1"/>
        <v>653</v>
      </c>
      <c r="Y70" s="83">
        <f t="shared" si="1"/>
        <v>368</v>
      </c>
      <c r="Z70" s="85">
        <f t="shared" si="1"/>
        <v>764</v>
      </c>
      <c r="AA70" s="82">
        <f t="shared" si="1"/>
        <v>1050</v>
      </c>
      <c r="AB70" s="83">
        <f t="shared" si="1"/>
        <v>537</v>
      </c>
      <c r="AC70" s="85">
        <f t="shared" si="1"/>
        <v>925</v>
      </c>
      <c r="AD70" s="82">
        <f t="shared" si="1"/>
        <v>1004</v>
      </c>
      <c r="AE70" s="83">
        <f t="shared" si="1"/>
        <v>599</v>
      </c>
      <c r="AF70" s="85">
        <f t="shared" si="1"/>
        <v>963</v>
      </c>
      <c r="AG70" s="82">
        <f t="shared" si="1"/>
        <v>912</v>
      </c>
      <c r="AH70" s="83">
        <f t="shared" si="1"/>
        <v>578</v>
      </c>
      <c r="AI70" s="85">
        <f t="shared" si="1"/>
        <v>683</v>
      </c>
      <c r="AJ70" s="82">
        <f t="shared" si="1"/>
        <v>638</v>
      </c>
      <c r="AK70" s="83">
        <f t="shared" si="1"/>
        <v>429</v>
      </c>
      <c r="AL70" s="85">
        <f t="shared" si="1"/>
        <v>527</v>
      </c>
      <c r="AM70" s="40">
        <v>9565</v>
      </c>
      <c r="AN70" s="41">
        <v>0.40079614498219152</v>
      </c>
      <c r="AO70" s="162">
        <v>5810</v>
      </c>
      <c r="AP70" s="43">
        <v>0.24345275508066205</v>
      </c>
      <c r="AQ70" s="163">
        <v>8490</v>
      </c>
      <c r="AR70" s="45">
        <v>0.35575109993714643</v>
      </c>
      <c r="AS70" s="656">
        <v>23865</v>
      </c>
    </row>
    <row r="71" spans="1:45" ht="15" customHeight="1" thickBot="1" x14ac:dyDescent="0.3">
      <c r="A71" s="748" t="s">
        <v>86</v>
      </c>
      <c r="B71" s="749"/>
      <c r="C71" s="71">
        <v>94</v>
      </c>
      <c r="D71" s="86">
        <v>41</v>
      </c>
      <c r="E71" s="157">
        <v>118</v>
      </c>
      <c r="F71" s="71">
        <v>101</v>
      </c>
      <c r="G71" s="86">
        <v>71</v>
      </c>
      <c r="H71" s="72">
        <v>126</v>
      </c>
      <c r="I71" s="71">
        <v>97</v>
      </c>
      <c r="J71" s="86">
        <v>65</v>
      </c>
      <c r="K71" s="72">
        <v>110</v>
      </c>
      <c r="L71" s="71">
        <v>68</v>
      </c>
      <c r="M71" s="86">
        <v>106</v>
      </c>
      <c r="N71" s="87">
        <v>99</v>
      </c>
      <c r="O71" s="71">
        <v>88</v>
      </c>
      <c r="P71" s="86">
        <v>76</v>
      </c>
      <c r="Q71" s="72">
        <v>146</v>
      </c>
      <c r="R71" s="71">
        <v>118</v>
      </c>
      <c r="S71" s="86">
        <v>68</v>
      </c>
      <c r="T71" s="72">
        <v>256</v>
      </c>
      <c r="U71" s="71">
        <v>54</v>
      </c>
      <c r="V71" s="86">
        <v>71</v>
      </c>
      <c r="W71" s="72">
        <v>107</v>
      </c>
      <c r="X71" s="71">
        <v>114</v>
      </c>
      <c r="Y71" s="86">
        <v>83</v>
      </c>
      <c r="Z71" s="72">
        <v>176</v>
      </c>
      <c r="AA71" s="71">
        <v>127</v>
      </c>
      <c r="AB71" s="86">
        <v>53</v>
      </c>
      <c r="AC71" s="72">
        <v>246</v>
      </c>
      <c r="AD71" s="71">
        <v>152</v>
      </c>
      <c r="AE71" s="86">
        <v>32</v>
      </c>
      <c r="AF71" s="72">
        <v>236</v>
      </c>
      <c r="AG71" s="71">
        <v>129</v>
      </c>
      <c r="AH71" s="86">
        <v>47</v>
      </c>
      <c r="AI71" s="72">
        <v>126</v>
      </c>
      <c r="AJ71" s="71">
        <v>90</v>
      </c>
      <c r="AK71" s="86">
        <v>23</v>
      </c>
      <c r="AL71" s="72">
        <v>93</v>
      </c>
      <c r="AM71" s="164">
        <v>1232</v>
      </c>
      <c r="AN71" s="41">
        <v>0.32361439453638036</v>
      </c>
      <c r="AO71" s="162">
        <v>736</v>
      </c>
      <c r="AP71" s="43">
        <v>0.19332807985290254</v>
      </c>
      <c r="AQ71" s="163">
        <v>1839</v>
      </c>
      <c r="AR71" s="45">
        <v>0.48305752561071708</v>
      </c>
      <c r="AS71" s="656">
        <v>3807</v>
      </c>
    </row>
    <row r="72" spans="1:45" ht="16.5" customHeight="1" thickBot="1" x14ac:dyDescent="0.3">
      <c r="A72" s="750" t="s">
        <v>87</v>
      </c>
      <c r="B72" s="751"/>
      <c r="C72" s="71">
        <f t="shared" ref="C72:AL72" si="2">C70-C71</f>
        <v>483</v>
      </c>
      <c r="D72" s="86">
        <f t="shared" si="2"/>
        <v>300</v>
      </c>
      <c r="E72" s="157">
        <f t="shared" si="2"/>
        <v>461</v>
      </c>
      <c r="F72" s="71">
        <f t="shared" si="2"/>
        <v>653</v>
      </c>
      <c r="G72" s="86">
        <f t="shared" si="2"/>
        <v>397</v>
      </c>
      <c r="H72" s="72">
        <f t="shared" si="2"/>
        <v>489</v>
      </c>
      <c r="I72" s="71">
        <f t="shared" si="2"/>
        <v>753</v>
      </c>
      <c r="J72" s="86">
        <f t="shared" si="2"/>
        <v>468</v>
      </c>
      <c r="K72" s="72">
        <f t="shared" si="2"/>
        <v>636</v>
      </c>
      <c r="L72" s="71">
        <f t="shared" si="2"/>
        <v>700</v>
      </c>
      <c r="M72" s="86">
        <f t="shared" si="2"/>
        <v>361</v>
      </c>
      <c r="N72" s="87">
        <f t="shared" si="2"/>
        <v>560</v>
      </c>
      <c r="O72" s="71">
        <f t="shared" si="2"/>
        <v>832</v>
      </c>
      <c r="P72" s="86">
        <f t="shared" si="2"/>
        <v>460</v>
      </c>
      <c r="Q72" s="72">
        <f t="shared" si="2"/>
        <v>562</v>
      </c>
      <c r="R72" s="71">
        <f t="shared" si="2"/>
        <v>737</v>
      </c>
      <c r="S72" s="86">
        <f t="shared" si="2"/>
        <v>509</v>
      </c>
      <c r="T72" s="72">
        <f t="shared" si="2"/>
        <v>524</v>
      </c>
      <c r="U72" s="71">
        <f t="shared" si="2"/>
        <v>530</v>
      </c>
      <c r="V72" s="86">
        <f t="shared" si="2"/>
        <v>306</v>
      </c>
      <c r="W72" s="72">
        <f t="shared" si="2"/>
        <v>434</v>
      </c>
      <c r="X72" s="71">
        <f t="shared" si="2"/>
        <v>539</v>
      </c>
      <c r="Y72" s="86">
        <f t="shared" si="2"/>
        <v>285</v>
      </c>
      <c r="Z72" s="72">
        <f t="shared" si="2"/>
        <v>588</v>
      </c>
      <c r="AA72" s="71">
        <f t="shared" si="2"/>
        <v>923</v>
      </c>
      <c r="AB72" s="86">
        <f t="shared" si="2"/>
        <v>484</v>
      </c>
      <c r="AC72" s="72">
        <f t="shared" si="2"/>
        <v>679</v>
      </c>
      <c r="AD72" s="71">
        <f t="shared" si="2"/>
        <v>852</v>
      </c>
      <c r="AE72" s="86">
        <f t="shared" si="2"/>
        <v>567</v>
      </c>
      <c r="AF72" s="72">
        <f t="shared" si="2"/>
        <v>727</v>
      </c>
      <c r="AG72" s="71">
        <f t="shared" si="2"/>
        <v>783</v>
      </c>
      <c r="AH72" s="86">
        <f t="shared" si="2"/>
        <v>531</v>
      </c>
      <c r="AI72" s="72">
        <f t="shared" si="2"/>
        <v>557</v>
      </c>
      <c r="AJ72" s="71">
        <f t="shared" si="2"/>
        <v>548</v>
      </c>
      <c r="AK72" s="86">
        <f t="shared" si="2"/>
        <v>406</v>
      </c>
      <c r="AL72" s="72">
        <f t="shared" si="2"/>
        <v>434</v>
      </c>
      <c r="AM72" s="164">
        <v>8333</v>
      </c>
      <c r="AN72" s="41">
        <v>0.41544520889420677</v>
      </c>
      <c r="AO72" s="162">
        <v>5074</v>
      </c>
      <c r="AP72" s="43">
        <v>0.25296639744740251</v>
      </c>
      <c r="AQ72" s="163">
        <v>6651</v>
      </c>
      <c r="AR72" s="45">
        <v>0.33158839365839066</v>
      </c>
      <c r="AS72" s="656">
        <v>20058</v>
      </c>
    </row>
    <row r="73" spans="1:45" ht="15.75" customHeight="1" thickBot="1" x14ac:dyDescent="0.3">
      <c r="A73" s="736" t="s">
        <v>88</v>
      </c>
      <c r="B73" s="737"/>
      <c r="C73" s="71">
        <f t="shared" ref="C73:AL73" si="3">C70-(C74+C75)</f>
        <v>556</v>
      </c>
      <c r="D73" s="86">
        <f t="shared" si="3"/>
        <v>311</v>
      </c>
      <c r="E73" s="157">
        <f t="shared" si="3"/>
        <v>559</v>
      </c>
      <c r="F73" s="71">
        <f t="shared" si="3"/>
        <v>711</v>
      </c>
      <c r="G73" s="86">
        <f t="shared" si="3"/>
        <v>441</v>
      </c>
      <c r="H73" s="72">
        <f t="shared" si="3"/>
        <v>584</v>
      </c>
      <c r="I73" s="71">
        <f t="shared" si="3"/>
        <v>801</v>
      </c>
      <c r="J73" s="86">
        <f t="shared" si="3"/>
        <v>493</v>
      </c>
      <c r="K73" s="72">
        <f t="shared" si="3"/>
        <v>734</v>
      </c>
      <c r="L73" s="71">
        <f t="shared" si="3"/>
        <v>726</v>
      </c>
      <c r="M73" s="86">
        <f t="shared" si="3"/>
        <v>422</v>
      </c>
      <c r="N73" s="115">
        <f t="shared" si="3"/>
        <v>630</v>
      </c>
      <c r="O73" s="116">
        <f t="shared" si="3"/>
        <v>889</v>
      </c>
      <c r="P73" s="114">
        <f t="shared" si="3"/>
        <v>468</v>
      </c>
      <c r="Q73" s="117">
        <f t="shared" si="3"/>
        <v>675</v>
      </c>
      <c r="R73" s="116">
        <f t="shared" si="3"/>
        <v>831</v>
      </c>
      <c r="S73" s="114">
        <f t="shared" si="3"/>
        <v>533</v>
      </c>
      <c r="T73" s="117">
        <f t="shared" si="3"/>
        <v>750</v>
      </c>
      <c r="U73" s="116">
        <f t="shared" si="3"/>
        <v>566</v>
      </c>
      <c r="V73" s="114">
        <f t="shared" si="3"/>
        <v>367</v>
      </c>
      <c r="W73" s="117">
        <f t="shared" si="3"/>
        <v>525</v>
      </c>
      <c r="X73" s="116">
        <f t="shared" si="3"/>
        <v>619</v>
      </c>
      <c r="Y73" s="114">
        <f t="shared" si="3"/>
        <v>331</v>
      </c>
      <c r="Z73" s="117">
        <f t="shared" si="3"/>
        <v>726</v>
      </c>
      <c r="AA73" s="116">
        <f t="shared" si="3"/>
        <v>1017</v>
      </c>
      <c r="AB73" s="114">
        <f t="shared" si="3"/>
        <v>505</v>
      </c>
      <c r="AC73" s="117">
        <f t="shared" si="3"/>
        <v>895</v>
      </c>
      <c r="AD73" s="116">
        <f t="shared" si="3"/>
        <v>930</v>
      </c>
      <c r="AE73" s="114">
        <f t="shared" si="3"/>
        <v>558</v>
      </c>
      <c r="AF73" s="117">
        <f t="shared" si="3"/>
        <v>917</v>
      </c>
      <c r="AG73" s="116">
        <f t="shared" si="3"/>
        <v>870</v>
      </c>
      <c r="AH73" s="114">
        <f t="shared" si="3"/>
        <v>544</v>
      </c>
      <c r="AI73" s="117">
        <f t="shared" si="3"/>
        <v>651</v>
      </c>
      <c r="AJ73" s="116">
        <f t="shared" si="3"/>
        <v>603</v>
      </c>
      <c r="AK73" s="114">
        <f t="shared" si="3"/>
        <v>392</v>
      </c>
      <c r="AL73" s="117">
        <f t="shared" si="3"/>
        <v>499</v>
      </c>
      <c r="AM73" s="164">
        <v>9119</v>
      </c>
      <c r="AN73" s="41">
        <v>0.4029784789429493</v>
      </c>
      <c r="AO73" s="162">
        <v>5365</v>
      </c>
      <c r="AP73" s="43">
        <v>0.23708515621547571</v>
      </c>
      <c r="AQ73" s="163">
        <v>8145</v>
      </c>
      <c r="AR73" s="45">
        <v>0.35993636484157499</v>
      </c>
      <c r="AS73" s="656">
        <v>22629</v>
      </c>
    </row>
    <row r="74" spans="1:45" ht="16.5" customHeight="1" thickBot="1" x14ac:dyDescent="0.3">
      <c r="A74" s="736" t="s">
        <v>89</v>
      </c>
      <c r="B74" s="737"/>
      <c r="C74" s="67">
        <v>21</v>
      </c>
      <c r="D74" s="86">
        <v>30</v>
      </c>
      <c r="E74" s="157">
        <v>20</v>
      </c>
      <c r="F74" s="71">
        <v>43</v>
      </c>
      <c r="G74" s="86">
        <v>27</v>
      </c>
      <c r="H74" s="158">
        <v>31</v>
      </c>
      <c r="I74" s="71">
        <v>49</v>
      </c>
      <c r="J74" s="86">
        <v>40</v>
      </c>
      <c r="K74" s="158">
        <v>12</v>
      </c>
      <c r="L74" s="71">
        <v>42</v>
      </c>
      <c r="M74" s="86">
        <v>45</v>
      </c>
      <c r="N74" s="115">
        <v>29</v>
      </c>
      <c r="O74" s="116">
        <v>31</v>
      </c>
      <c r="P74" s="114">
        <v>68</v>
      </c>
      <c r="Q74" s="117">
        <v>28</v>
      </c>
      <c r="R74" s="116">
        <v>24</v>
      </c>
      <c r="S74" s="114">
        <v>42</v>
      </c>
      <c r="T74" s="117">
        <v>29</v>
      </c>
      <c r="U74" s="116">
        <v>18</v>
      </c>
      <c r="V74" s="114">
        <v>10</v>
      </c>
      <c r="W74" s="117">
        <v>16</v>
      </c>
      <c r="X74" s="116">
        <v>34</v>
      </c>
      <c r="Y74" s="114">
        <v>37</v>
      </c>
      <c r="Z74" s="117">
        <v>36</v>
      </c>
      <c r="AA74" s="116">
        <v>33</v>
      </c>
      <c r="AB74" s="114">
        <v>32</v>
      </c>
      <c r="AC74" s="117">
        <v>28</v>
      </c>
      <c r="AD74" s="116">
        <v>74</v>
      </c>
      <c r="AE74" s="114">
        <v>32</v>
      </c>
      <c r="AF74" s="117">
        <v>36</v>
      </c>
      <c r="AG74" s="116">
        <v>42</v>
      </c>
      <c r="AH74" s="114">
        <v>28</v>
      </c>
      <c r="AI74" s="117">
        <v>24</v>
      </c>
      <c r="AJ74" s="116">
        <v>35</v>
      </c>
      <c r="AK74" s="114">
        <v>27</v>
      </c>
      <c r="AL74" s="117">
        <v>28</v>
      </c>
      <c r="AM74" s="164">
        <v>446</v>
      </c>
      <c r="AN74" s="41">
        <v>0.37764606265876377</v>
      </c>
      <c r="AO74" s="162">
        <v>418</v>
      </c>
      <c r="AP74" s="43">
        <v>0.35393734123624049</v>
      </c>
      <c r="AQ74" s="163">
        <v>317</v>
      </c>
      <c r="AR74" s="45">
        <v>0.26841659610499574</v>
      </c>
      <c r="AS74" s="656">
        <v>1181</v>
      </c>
    </row>
    <row r="75" spans="1:45" ht="16.5" customHeight="1" thickBot="1" x14ac:dyDescent="0.3">
      <c r="A75" s="736" t="s">
        <v>90</v>
      </c>
      <c r="B75" s="737"/>
      <c r="C75" s="67">
        <v>0</v>
      </c>
      <c r="D75" s="66">
        <v>0</v>
      </c>
      <c r="E75" s="166">
        <v>0</v>
      </c>
      <c r="F75" s="65">
        <v>0</v>
      </c>
      <c r="G75" s="68">
        <v>0</v>
      </c>
      <c r="H75" s="167">
        <v>0</v>
      </c>
      <c r="I75" s="65">
        <v>0</v>
      </c>
      <c r="J75" s="68">
        <v>0</v>
      </c>
      <c r="K75" s="167">
        <v>0</v>
      </c>
      <c r="L75" s="65">
        <v>0</v>
      </c>
      <c r="M75" s="68">
        <v>0</v>
      </c>
      <c r="N75" s="108">
        <v>0</v>
      </c>
      <c r="O75" s="135">
        <v>0</v>
      </c>
      <c r="P75" s="107">
        <v>0</v>
      </c>
      <c r="Q75" s="138">
        <v>5</v>
      </c>
      <c r="R75" s="135">
        <v>0</v>
      </c>
      <c r="S75" s="107">
        <v>2</v>
      </c>
      <c r="T75" s="138">
        <v>1</v>
      </c>
      <c r="U75" s="135">
        <v>0</v>
      </c>
      <c r="V75" s="107">
        <v>0</v>
      </c>
      <c r="W75" s="138">
        <v>0</v>
      </c>
      <c r="X75" s="135">
        <v>0</v>
      </c>
      <c r="Y75" s="107">
        <v>0</v>
      </c>
      <c r="Z75" s="138">
        <v>2</v>
      </c>
      <c r="AA75" s="135">
        <v>0</v>
      </c>
      <c r="AB75" s="107">
        <v>0</v>
      </c>
      <c r="AC75" s="138">
        <v>2</v>
      </c>
      <c r="AD75" s="135">
        <v>0</v>
      </c>
      <c r="AE75" s="107">
        <v>9</v>
      </c>
      <c r="AF75" s="138">
        <v>10</v>
      </c>
      <c r="AG75" s="135">
        <v>0</v>
      </c>
      <c r="AH75" s="107">
        <v>6</v>
      </c>
      <c r="AI75" s="138">
        <v>8</v>
      </c>
      <c r="AJ75" s="135">
        <v>0</v>
      </c>
      <c r="AK75" s="107">
        <v>10</v>
      </c>
      <c r="AL75" s="138">
        <v>0</v>
      </c>
      <c r="AM75" s="164">
        <v>0</v>
      </c>
      <c r="AN75" s="41">
        <v>0</v>
      </c>
      <c r="AO75" s="162">
        <v>27</v>
      </c>
      <c r="AP75" s="43">
        <v>0.49090909090909091</v>
      </c>
      <c r="AQ75" s="163">
        <v>28</v>
      </c>
      <c r="AR75" s="45">
        <v>0.50909090909090904</v>
      </c>
      <c r="AS75" s="656">
        <v>55</v>
      </c>
    </row>
    <row r="76" spans="1:45" ht="16.5" customHeight="1" thickBot="1" x14ac:dyDescent="0.3">
      <c r="A76" s="736" t="s">
        <v>91</v>
      </c>
      <c r="B76" s="737"/>
      <c r="C76" s="67">
        <f t="shared" ref="C76:AL76" si="4">C77+C78+C79+C80</f>
        <v>577</v>
      </c>
      <c r="D76" s="66">
        <f t="shared" si="4"/>
        <v>339</v>
      </c>
      <c r="E76" s="166">
        <f t="shared" si="4"/>
        <v>575</v>
      </c>
      <c r="F76" s="65">
        <f t="shared" si="4"/>
        <v>754</v>
      </c>
      <c r="G76" s="68">
        <f t="shared" si="4"/>
        <v>465</v>
      </c>
      <c r="H76" s="70">
        <f t="shared" si="4"/>
        <v>613</v>
      </c>
      <c r="I76" s="65">
        <f t="shared" si="4"/>
        <v>850</v>
      </c>
      <c r="J76" s="68">
        <f t="shared" si="4"/>
        <v>530</v>
      </c>
      <c r="K76" s="70">
        <f t="shared" si="4"/>
        <v>746</v>
      </c>
      <c r="L76" s="65">
        <f t="shared" si="4"/>
        <v>768</v>
      </c>
      <c r="M76" s="68">
        <f t="shared" si="4"/>
        <v>463</v>
      </c>
      <c r="N76" s="108">
        <f t="shared" si="4"/>
        <v>659</v>
      </c>
      <c r="O76" s="135">
        <f t="shared" si="4"/>
        <v>920</v>
      </c>
      <c r="P76" s="107">
        <f t="shared" si="4"/>
        <v>531</v>
      </c>
      <c r="Q76" s="138">
        <f t="shared" si="4"/>
        <v>705</v>
      </c>
      <c r="R76" s="135">
        <f t="shared" si="4"/>
        <v>855</v>
      </c>
      <c r="S76" s="107">
        <f t="shared" si="4"/>
        <v>574</v>
      </c>
      <c r="T76" s="138">
        <f t="shared" si="4"/>
        <v>779</v>
      </c>
      <c r="U76" s="135">
        <f t="shared" si="4"/>
        <v>584</v>
      </c>
      <c r="V76" s="107">
        <f t="shared" si="4"/>
        <v>376</v>
      </c>
      <c r="W76" s="138">
        <f t="shared" si="4"/>
        <v>534</v>
      </c>
      <c r="X76" s="135">
        <f t="shared" si="4"/>
        <v>653</v>
      </c>
      <c r="Y76" s="107">
        <f t="shared" si="4"/>
        <v>364</v>
      </c>
      <c r="Z76" s="138">
        <f t="shared" si="4"/>
        <v>748</v>
      </c>
      <c r="AA76" s="135">
        <f t="shared" si="4"/>
        <v>1050</v>
      </c>
      <c r="AB76" s="107">
        <f t="shared" si="4"/>
        <v>536</v>
      </c>
      <c r="AC76" s="138">
        <f t="shared" si="4"/>
        <v>922</v>
      </c>
      <c r="AD76" s="135">
        <f t="shared" si="4"/>
        <v>1004</v>
      </c>
      <c r="AE76" s="107">
        <f t="shared" si="4"/>
        <v>590</v>
      </c>
      <c r="AF76" s="138">
        <f t="shared" si="4"/>
        <v>953</v>
      </c>
      <c r="AG76" s="135">
        <f t="shared" si="4"/>
        <v>912</v>
      </c>
      <c r="AH76" s="107">
        <f t="shared" si="4"/>
        <v>572</v>
      </c>
      <c r="AI76" s="138">
        <f t="shared" si="4"/>
        <v>675</v>
      </c>
      <c r="AJ76" s="135">
        <f t="shared" si="4"/>
        <v>638</v>
      </c>
      <c r="AK76" s="107">
        <f t="shared" si="4"/>
        <v>419</v>
      </c>
      <c r="AL76" s="138">
        <f t="shared" si="4"/>
        <v>527</v>
      </c>
      <c r="AM76" s="164">
        <v>9565</v>
      </c>
      <c r="AN76" s="41">
        <v>0.40256734006734007</v>
      </c>
      <c r="AO76" s="162">
        <v>5759</v>
      </c>
      <c r="AP76" s="43">
        <v>0.24238215488215489</v>
      </c>
      <c r="AQ76" s="163">
        <v>8436</v>
      </c>
      <c r="AR76" s="45">
        <v>0.35505050505050506</v>
      </c>
      <c r="AS76" s="656">
        <v>23760</v>
      </c>
    </row>
    <row r="77" spans="1:45" ht="17.25" customHeight="1" thickBot="1" x14ac:dyDescent="0.3">
      <c r="A77" s="736" t="s">
        <v>92</v>
      </c>
      <c r="B77" s="737"/>
      <c r="C77" s="67">
        <v>443</v>
      </c>
      <c r="D77" s="66">
        <v>265</v>
      </c>
      <c r="E77" s="166">
        <v>461</v>
      </c>
      <c r="F77" s="65">
        <v>574</v>
      </c>
      <c r="G77" s="68">
        <v>392</v>
      </c>
      <c r="H77" s="70">
        <v>484</v>
      </c>
      <c r="I77" s="65">
        <v>660</v>
      </c>
      <c r="J77" s="68">
        <v>431</v>
      </c>
      <c r="K77" s="70">
        <v>604</v>
      </c>
      <c r="L77" s="65">
        <v>572</v>
      </c>
      <c r="M77" s="68">
        <v>383</v>
      </c>
      <c r="N77" s="108">
        <v>525</v>
      </c>
      <c r="O77" s="135">
        <v>679</v>
      </c>
      <c r="P77" s="107">
        <v>435</v>
      </c>
      <c r="Q77" s="138">
        <v>575</v>
      </c>
      <c r="R77" s="135">
        <v>634</v>
      </c>
      <c r="S77" s="107">
        <v>462</v>
      </c>
      <c r="T77" s="138">
        <v>613</v>
      </c>
      <c r="U77" s="135">
        <v>488</v>
      </c>
      <c r="V77" s="107">
        <v>331</v>
      </c>
      <c r="W77" s="138">
        <v>461</v>
      </c>
      <c r="X77" s="135">
        <v>468</v>
      </c>
      <c r="Y77" s="107">
        <v>308</v>
      </c>
      <c r="Z77" s="138">
        <v>606</v>
      </c>
      <c r="AA77" s="135">
        <v>822</v>
      </c>
      <c r="AB77" s="107">
        <v>441</v>
      </c>
      <c r="AC77" s="138">
        <v>778</v>
      </c>
      <c r="AD77" s="135">
        <v>777</v>
      </c>
      <c r="AE77" s="107">
        <v>477</v>
      </c>
      <c r="AF77" s="138">
        <v>810</v>
      </c>
      <c r="AG77" s="135">
        <v>724</v>
      </c>
      <c r="AH77" s="107">
        <v>430</v>
      </c>
      <c r="AI77" s="138">
        <v>548</v>
      </c>
      <c r="AJ77" s="135">
        <v>524</v>
      </c>
      <c r="AK77" s="107">
        <v>340</v>
      </c>
      <c r="AL77" s="138">
        <v>451</v>
      </c>
      <c r="AM77" s="164">
        <v>7365</v>
      </c>
      <c r="AN77" s="41">
        <v>0.38812183811129847</v>
      </c>
      <c r="AO77" s="162">
        <v>4695</v>
      </c>
      <c r="AP77" s="43">
        <v>0.24741779089376054</v>
      </c>
      <c r="AQ77" s="163">
        <v>6916</v>
      </c>
      <c r="AR77" s="45">
        <v>0.364460370994941</v>
      </c>
      <c r="AS77" s="656">
        <v>18976</v>
      </c>
    </row>
    <row r="78" spans="1:45" ht="18" customHeight="1" thickBot="1" x14ac:dyDescent="0.3">
      <c r="A78" s="738" t="s">
        <v>93</v>
      </c>
      <c r="B78" s="739"/>
      <c r="C78" s="67">
        <v>73</v>
      </c>
      <c r="D78" s="66">
        <v>65</v>
      </c>
      <c r="E78" s="166">
        <v>92</v>
      </c>
      <c r="F78" s="65">
        <v>107</v>
      </c>
      <c r="G78" s="68">
        <v>62</v>
      </c>
      <c r="H78" s="70">
        <v>107</v>
      </c>
      <c r="I78" s="65">
        <v>97</v>
      </c>
      <c r="J78" s="68">
        <v>71</v>
      </c>
      <c r="K78" s="70">
        <v>115</v>
      </c>
      <c r="L78" s="65">
        <v>94</v>
      </c>
      <c r="M78" s="68">
        <v>64</v>
      </c>
      <c r="N78" s="69">
        <v>113</v>
      </c>
      <c r="O78" s="65">
        <v>130</v>
      </c>
      <c r="P78" s="68">
        <v>82</v>
      </c>
      <c r="Q78" s="138">
        <v>105</v>
      </c>
      <c r="R78" s="65">
        <v>151</v>
      </c>
      <c r="S78" s="68">
        <v>90</v>
      </c>
      <c r="T78" s="70">
        <v>146</v>
      </c>
      <c r="U78" s="65">
        <v>68</v>
      </c>
      <c r="V78" s="68">
        <v>26</v>
      </c>
      <c r="W78" s="70">
        <v>66</v>
      </c>
      <c r="X78" s="65">
        <v>108</v>
      </c>
      <c r="Y78" s="68">
        <v>39</v>
      </c>
      <c r="Z78" s="70">
        <v>121</v>
      </c>
      <c r="AA78" s="65">
        <v>121</v>
      </c>
      <c r="AB78" s="68">
        <v>65</v>
      </c>
      <c r="AC78" s="70">
        <v>115</v>
      </c>
      <c r="AD78" s="65">
        <v>126</v>
      </c>
      <c r="AE78" s="68">
        <v>93</v>
      </c>
      <c r="AF78" s="70">
        <v>120</v>
      </c>
      <c r="AG78" s="65">
        <v>113</v>
      </c>
      <c r="AH78" s="68">
        <v>111</v>
      </c>
      <c r="AI78" s="70">
        <v>100</v>
      </c>
      <c r="AJ78" s="65">
        <v>70</v>
      </c>
      <c r="AK78" s="68">
        <v>57</v>
      </c>
      <c r="AL78" s="70">
        <v>49</v>
      </c>
      <c r="AM78" s="40">
        <v>1258</v>
      </c>
      <c r="AN78" s="41">
        <v>0.37755102040816324</v>
      </c>
      <c r="AO78" s="162">
        <v>825</v>
      </c>
      <c r="AP78" s="43">
        <v>0.24759903961584634</v>
      </c>
      <c r="AQ78" s="163">
        <v>1249</v>
      </c>
      <c r="AR78" s="45">
        <v>0.37484993997599042</v>
      </c>
      <c r="AS78" s="656">
        <v>3332</v>
      </c>
    </row>
    <row r="79" spans="1:45" ht="21.75" customHeight="1" thickBot="1" x14ac:dyDescent="0.3">
      <c r="A79" s="740" t="s">
        <v>94</v>
      </c>
      <c r="B79" s="741"/>
      <c r="C79" s="152">
        <v>22</v>
      </c>
      <c r="D79" s="168">
        <v>2</v>
      </c>
      <c r="E79" s="169">
        <v>9</v>
      </c>
      <c r="F79" s="147">
        <v>39</v>
      </c>
      <c r="G79" s="153">
        <v>3</v>
      </c>
      <c r="H79" s="154">
        <v>9</v>
      </c>
      <c r="I79" s="147">
        <v>48</v>
      </c>
      <c r="J79" s="153">
        <v>2</v>
      </c>
      <c r="K79" s="154">
        <v>11</v>
      </c>
      <c r="L79" s="147">
        <v>50</v>
      </c>
      <c r="M79" s="153">
        <v>0</v>
      </c>
      <c r="N79" s="150">
        <v>6</v>
      </c>
      <c r="O79" s="147">
        <v>39</v>
      </c>
      <c r="P79" s="153">
        <v>3</v>
      </c>
      <c r="Q79" s="154">
        <v>9</v>
      </c>
      <c r="R79" s="147">
        <v>54</v>
      </c>
      <c r="S79" s="153">
        <v>12</v>
      </c>
      <c r="T79" s="154">
        <v>16</v>
      </c>
      <c r="U79" s="147">
        <v>12</v>
      </c>
      <c r="V79" s="153">
        <v>4</v>
      </c>
      <c r="W79" s="154">
        <v>4</v>
      </c>
      <c r="X79" s="428">
        <v>55</v>
      </c>
      <c r="Y79" s="153">
        <v>2</v>
      </c>
      <c r="Z79" s="154">
        <v>8</v>
      </c>
      <c r="AA79" s="147">
        <v>75</v>
      </c>
      <c r="AB79" s="153">
        <v>8</v>
      </c>
      <c r="AC79" s="154">
        <v>9</v>
      </c>
      <c r="AD79" s="147">
        <v>84</v>
      </c>
      <c r="AE79" s="153">
        <v>2</v>
      </c>
      <c r="AF79" s="154">
        <v>11</v>
      </c>
      <c r="AG79" s="147">
        <v>65</v>
      </c>
      <c r="AH79" s="153">
        <v>22</v>
      </c>
      <c r="AI79" s="154">
        <v>23</v>
      </c>
      <c r="AJ79" s="147">
        <v>39</v>
      </c>
      <c r="AK79" s="153">
        <v>18</v>
      </c>
      <c r="AL79" s="154">
        <v>24</v>
      </c>
      <c r="AM79" s="40">
        <v>582</v>
      </c>
      <c r="AN79" s="41">
        <v>0.7284105131414268</v>
      </c>
      <c r="AO79" s="162">
        <v>78</v>
      </c>
      <c r="AP79" s="43">
        <v>9.7622027534418024E-2</v>
      </c>
      <c r="AQ79" s="163">
        <v>139</v>
      </c>
      <c r="AR79" s="45">
        <v>0.17396745932415519</v>
      </c>
      <c r="AS79" s="656">
        <v>799</v>
      </c>
    </row>
    <row r="80" spans="1:45" ht="18.75" customHeight="1" thickBot="1" x14ac:dyDescent="0.3">
      <c r="A80" s="742" t="s">
        <v>95</v>
      </c>
      <c r="B80" s="743"/>
      <c r="C80" s="104">
        <v>39</v>
      </c>
      <c r="D80" s="102">
        <v>7</v>
      </c>
      <c r="E80" s="103">
        <v>13</v>
      </c>
      <c r="F80" s="100">
        <v>34</v>
      </c>
      <c r="G80" s="101">
        <v>8</v>
      </c>
      <c r="H80" s="170">
        <v>13</v>
      </c>
      <c r="I80" s="100">
        <v>45</v>
      </c>
      <c r="J80" s="101">
        <v>26</v>
      </c>
      <c r="K80" s="170">
        <v>16</v>
      </c>
      <c r="L80" s="100">
        <v>52</v>
      </c>
      <c r="M80" s="101">
        <v>16</v>
      </c>
      <c r="N80" s="171">
        <v>15</v>
      </c>
      <c r="O80" s="100">
        <v>72</v>
      </c>
      <c r="P80" s="101">
        <v>11</v>
      </c>
      <c r="Q80" s="170">
        <v>16</v>
      </c>
      <c r="R80" s="100">
        <v>16</v>
      </c>
      <c r="S80" s="101">
        <v>10</v>
      </c>
      <c r="T80" s="170">
        <v>4</v>
      </c>
      <c r="U80" s="100">
        <v>16</v>
      </c>
      <c r="V80" s="101">
        <v>15</v>
      </c>
      <c r="W80" s="170">
        <v>3</v>
      </c>
      <c r="X80" s="405">
        <v>22</v>
      </c>
      <c r="Y80" s="101">
        <v>15</v>
      </c>
      <c r="Z80" s="170">
        <v>13</v>
      </c>
      <c r="AA80" s="100">
        <v>32</v>
      </c>
      <c r="AB80" s="101">
        <v>22</v>
      </c>
      <c r="AC80" s="170">
        <v>20</v>
      </c>
      <c r="AD80" s="100">
        <v>17</v>
      </c>
      <c r="AE80" s="101">
        <v>18</v>
      </c>
      <c r="AF80" s="170">
        <v>12</v>
      </c>
      <c r="AG80" s="100">
        <v>10</v>
      </c>
      <c r="AH80" s="101">
        <v>9</v>
      </c>
      <c r="AI80" s="170">
        <v>4</v>
      </c>
      <c r="AJ80" s="100">
        <v>5</v>
      </c>
      <c r="AK80" s="101">
        <v>4</v>
      </c>
      <c r="AL80" s="170">
        <v>3</v>
      </c>
      <c r="AM80" s="59">
        <v>360</v>
      </c>
      <c r="AN80" s="60">
        <v>0.55130168453292494</v>
      </c>
      <c r="AO80" s="172">
        <v>161</v>
      </c>
      <c r="AP80" s="62">
        <v>0.24655436447166923</v>
      </c>
      <c r="AQ80" s="173">
        <v>132</v>
      </c>
      <c r="AR80" s="64">
        <v>0.20214395099540583</v>
      </c>
      <c r="AS80" s="656">
        <v>653</v>
      </c>
    </row>
    <row r="81" spans="1:45" ht="16.5" customHeight="1" thickBot="1" x14ac:dyDescent="0.3">
      <c r="A81" s="744" t="s">
        <v>470</v>
      </c>
      <c r="B81" s="745"/>
      <c r="C81" s="53">
        <v>0</v>
      </c>
      <c r="D81" s="54">
        <v>2</v>
      </c>
      <c r="E81" s="174">
        <v>4</v>
      </c>
      <c r="F81" s="53">
        <v>0</v>
      </c>
      <c r="G81" s="54">
        <v>3</v>
      </c>
      <c r="H81" s="55">
        <v>2</v>
      </c>
      <c r="I81" s="53">
        <v>0</v>
      </c>
      <c r="J81" s="54">
        <v>3</v>
      </c>
      <c r="K81" s="55">
        <v>0</v>
      </c>
      <c r="L81" s="53">
        <v>0</v>
      </c>
      <c r="M81" s="54">
        <v>4</v>
      </c>
      <c r="N81" s="175">
        <v>0</v>
      </c>
      <c r="O81" s="53">
        <v>0</v>
      </c>
      <c r="P81" s="54">
        <v>5</v>
      </c>
      <c r="Q81" s="55">
        <v>3</v>
      </c>
      <c r="R81" s="53">
        <v>0</v>
      </c>
      <c r="S81" s="54">
        <v>3</v>
      </c>
      <c r="T81" s="55">
        <v>1</v>
      </c>
      <c r="U81" s="53">
        <v>0</v>
      </c>
      <c r="V81" s="54">
        <v>1</v>
      </c>
      <c r="W81" s="55">
        <v>7</v>
      </c>
      <c r="X81" s="53">
        <v>0</v>
      </c>
      <c r="Y81" s="54">
        <v>4</v>
      </c>
      <c r="Z81" s="55">
        <v>16</v>
      </c>
      <c r="AA81" s="53">
        <v>0</v>
      </c>
      <c r="AB81" s="54">
        <v>1</v>
      </c>
      <c r="AC81" s="55">
        <v>3</v>
      </c>
      <c r="AD81" s="53">
        <v>0</v>
      </c>
      <c r="AE81" s="54">
        <v>9</v>
      </c>
      <c r="AF81" s="55">
        <v>10</v>
      </c>
      <c r="AG81" s="53">
        <v>0</v>
      </c>
      <c r="AH81" s="54">
        <v>6</v>
      </c>
      <c r="AI81" s="55">
        <v>8</v>
      </c>
      <c r="AJ81" s="53">
        <v>0</v>
      </c>
      <c r="AK81" s="54">
        <v>10</v>
      </c>
      <c r="AL81" s="55">
        <v>0</v>
      </c>
      <c r="AM81" s="47">
        <v>0</v>
      </c>
      <c r="AN81" s="41">
        <v>0</v>
      </c>
      <c r="AO81" s="162">
        <v>51</v>
      </c>
      <c r="AP81" s="43">
        <v>0.48571428571428571</v>
      </c>
      <c r="AQ81" s="163">
        <v>54</v>
      </c>
      <c r="AR81" s="45">
        <v>0.51428571428571423</v>
      </c>
      <c r="AS81" s="658">
        <v>105</v>
      </c>
    </row>
    <row r="82" spans="1:45" ht="15.75" customHeight="1" thickBot="1" x14ac:dyDescent="0.3">
      <c r="A82" s="641" t="s">
        <v>96</v>
      </c>
      <c r="B82" s="176"/>
      <c r="C82" s="177">
        <v>11.638888888888888</v>
      </c>
      <c r="D82" s="178">
        <v>4.6430555555555557</v>
      </c>
      <c r="E82" s="179">
        <v>9.7131944444444454</v>
      </c>
      <c r="F82" s="177">
        <v>15.096527777777778</v>
      </c>
      <c r="G82" s="178">
        <v>6.2138888888888886</v>
      </c>
      <c r="H82" s="180">
        <v>9.6701388888888893</v>
      </c>
      <c r="I82" s="177">
        <v>15.120833333333332</v>
      </c>
      <c r="J82" s="178">
        <v>7.301388888888888</v>
      </c>
      <c r="K82" s="180">
        <v>14.102777777777776</v>
      </c>
      <c r="L82" s="177">
        <v>13.41388888888889</v>
      </c>
      <c r="M82" s="178">
        <v>7.8208333333333329</v>
      </c>
      <c r="N82" s="179">
        <v>11.590972222222222</v>
      </c>
      <c r="O82" s="177">
        <v>16.322916666666668</v>
      </c>
      <c r="P82" s="178">
        <v>7.1597222222222223</v>
      </c>
      <c r="Q82" s="181">
        <v>11.40625</v>
      </c>
      <c r="R82" s="177">
        <v>13.883333333333333</v>
      </c>
      <c r="S82" s="178">
        <v>7.8673611111111112</v>
      </c>
      <c r="T82" s="181">
        <v>10.86875</v>
      </c>
      <c r="U82" s="177">
        <v>13.647916666666667</v>
      </c>
      <c r="V82" s="178">
        <v>5.6923611111111114</v>
      </c>
      <c r="W82" s="181">
        <v>9.2305555555555561</v>
      </c>
      <c r="X82" s="177">
        <v>11.439583333333333</v>
      </c>
      <c r="Y82" s="178">
        <v>6.1604166666666664</v>
      </c>
      <c r="Z82" s="181">
        <v>9.9854166666666675</v>
      </c>
      <c r="AA82" s="177">
        <v>16.896527777777777</v>
      </c>
      <c r="AB82" s="178">
        <v>7.4930555555555562</v>
      </c>
      <c r="AC82" s="181">
        <v>13.018055555555556</v>
      </c>
      <c r="AD82" s="177">
        <v>19.146527777777777</v>
      </c>
      <c r="AE82" s="178">
        <v>9.6861111111111136</v>
      </c>
      <c r="AF82" s="181">
        <v>14.197916666666663</v>
      </c>
      <c r="AG82" s="177">
        <v>17.268055555555556</v>
      </c>
      <c r="AH82" s="178">
        <v>8.3284722222222225</v>
      </c>
      <c r="AI82" s="181">
        <v>9.2930555555555561</v>
      </c>
      <c r="AJ82" s="177">
        <v>14.314583333333333</v>
      </c>
      <c r="AK82" s="178">
        <v>5.8048611111111112</v>
      </c>
      <c r="AL82" s="181">
        <v>10.477083333333333</v>
      </c>
      <c r="AM82" s="182">
        <v>178.18958333333333</v>
      </c>
      <c r="AN82" s="41">
        <v>0.45006998551177113</v>
      </c>
      <c r="AO82" s="183">
        <v>84.171527777777769</v>
      </c>
      <c r="AP82" s="43">
        <v>0.21259984775081642</v>
      </c>
      <c r="AQ82" s="184">
        <v>133.55416666666665</v>
      </c>
      <c r="AR82" s="45">
        <v>0.33733016673741212</v>
      </c>
      <c r="AS82" s="659">
        <v>395.91527777777787</v>
      </c>
    </row>
    <row r="83" spans="1:45" ht="15" customHeight="1" thickBot="1" x14ac:dyDescent="0.3">
      <c r="A83" s="642" t="s">
        <v>97</v>
      </c>
      <c r="B83" s="646"/>
      <c r="C83" s="185">
        <v>2.7152777777777781</v>
      </c>
      <c r="D83" s="186">
        <v>1.1673611111111111</v>
      </c>
      <c r="E83" s="187">
        <v>2.0777777777777779</v>
      </c>
      <c r="F83" s="185">
        <v>4.2631944444444443</v>
      </c>
      <c r="G83" s="186">
        <v>1.3826388888888888</v>
      </c>
      <c r="H83" s="188">
        <v>4.2631944444444443</v>
      </c>
      <c r="I83" s="185">
        <v>3.4763888888888892</v>
      </c>
      <c r="J83" s="186">
        <v>1.6631944444444444</v>
      </c>
      <c r="K83" s="188">
        <v>2.9673611111111113</v>
      </c>
      <c r="L83" s="185">
        <v>3.1444444444444444</v>
      </c>
      <c r="M83" s="186">
        <v>0.99305555555555547</v>
      </c>
      <c r="N83" s="187">
        <v>2.7229166666666664</v>
      </c>
      <c r="O83" s="185">
        <v>4.6402777777777775</v>
      </c>
      <c r="P83" s="186">
        <v>1.3291666666666666</v>
      </c>
      <c r="Q83" s="189">
        <v>3.5861111111111108</v>
      </c>
      <c r="R83" s="185">
        <v>5.9861111111111107</v>
      </c>
      <c r="S83" s="186">
        <v>2.036111111111111</v>
      </c>
      <c r="T83" s="189">
        <v>4.978472222222222</v>
      </c>
      <c r="U83" s="185">
        <v>2.6034722222222224</v>
      </c>
      <c r="V83" s="186">
        <v>0.38125000000000003</v>
      </c>
      <c r="W83" s="189">
        <v>2.2298611111111111</v>
      </c>
      <c r="X83" s="185">
        <v>3.5111111111111111</v>
      </c>
      <c r="Y83" s="186">
        <v>0.8569444444444444</v>
      </c>
      <c r="Z83" s="189">
        <v>3.7749999999999999</v>
      </c>
      <c r="AA83" s="185">
        <v>2.2465277777777777</v>
      </c>
      <c r="AB83" s="186">
        <v>0.81736111111111109</v>
      </c>
      <c r="AC83" s="189">
        <v>3.474305555555556</v>
      </c>
      <c r="AD83" s="185">
        <v>3.5111111111111111</v>
      </c>
      <c r="AE83" s="186">
        <v>1.7687500000000003</v>
      </c>
      <c r="AF83" s="189">
        <v>4.0486111111111098</v>
      </c>
      <c r="AG83" s="185">
        <v>5.4013888888888886</v>
      </c>
      <c r="AH83" s="186">
        <v>2.7916666666666665</v>
      </c>
      <c r="AI83" s="189">
        <v>1.7381944444444446</v>
      </c>
      <c r="AJ83" s="185">
        <v>2.6729166666666671</v>
      </c>
      <c r="AK83" s="186">
        <v>1.0625</v>
      </c>
      <c r="AL83" s="189">
        <v>1.2694444444444444</v>
      </c>
      <c r="AM83" s="190">
        <v>44.172222222222224</v>
      </c>
      <c r="AN83" s="41">
        <v>0.45280010250788388</v>
      </c>
      <c r="AO83" s="183">
        <v>16.25</v>
      </c>
      <c r="AP83" s="43">
        <v>0.16657531126091815</v>
      </c>
      <c r="AQ83" s="184">
        <v>37.131250000000001</v>
      </c>
      <c r="AR83" s="45">
        <v>0.38062458623119799</v>
      </c>
      <c r="AS83" s="659">
        <v>97.553472222222226</v>
      </c>
    </row>
    <row r="84" spans="1:45" ht="15.75" customHeight="1" thickBot="1" x14ac:dyDescent="0.3">
      <c r="A84" s="642" t="s">
        <v>98</v>
      </c>
      <c r="B84" s="646"/>
      <c r="C84" s="185">
        <v>1.2458333333333333</v>
      </c>
      <c r="D84" s="186">
        <v>0.36319444444444443</v>
      </c>
      <c r="E84" s="187">
        <v>0.69444444444444453</v>
      </c>
      <c r="F84" s="185">
        <v>0.72499999999999998</v>
      </c>
      <c r="G84" s="186">
        <v>0.34375</v>
      </c>
      <c r="H84" s="188">
        <v>0.45763888888888887</v>
      </c>
      <c r="I84" s="185">
        <v>0.7270833333333333</v>
      </c>
      <c r="J84" s="186">
        <v>0.59930555555555554</v>
      </c>
      <c r="K84" s="188">
        <v>0.81319444444444444</v>
      </c>
      <c r="L84" s="185">
        <v>1.2354166666666666</v>
      </c>
      <c r="M84" s="186">
        <v>0.31111111111111112</v>
      </c>
      <c r="N84" s="187">
        <v>0.37013888888888885</v>
      </c>
      <c r="O84" s="185">
        <v>1.8993055555555556</v>
      </c>
      <c r="P84" s="186">
        <v>0.15763888888888888</v>
      </c>
      <c r="Q84" s="189">
        <v>0.64583333333333337</v>
      </c>
      <c r="R84" s="185">
        <v>0.29583333333333334</v>
      </c>
      <c r="S84" s="186">
        <v>0.16319444444444445</v>
      </c>
      <c r="T84" s="189">
        <v>0.10902777777777778</v>
      </c>
      <c r="U84" s="185">
        <v>1.086111111111111</v>
      </c>
      <c r="V84" s="186">
        <v>2.7534722222222219</v>
      </c>
      <c r="W84" s="189">
        <v>0.17569444444444446</v>
      </c>
      <c r="X84" s="185">
        <v>0.86111111111111116</v>
      </c>
      <c r="Y84" s="186">
        <v>0.28958333333333336</v>
      </c>
      <c r="Z84" s="189">
        <v>0.4381944444444445</v>
      </c>
      <c r="AA84" s="185">
        <v>0.87847222222222221</v>
      </c>
      <c r="AB84" s="186">
        <v>0.67152777777777783</v>
      </c>
      <c r="AC84" s="189">
        <v>0.56041666666666667</v>
      </c>
      <c r="AD84" s="185">
        <v>0.26250000000000001</v>
      </c>
      <c r="AE84" s="186">
        <v>0.6680555555555554</v>
      </c>
      <c r="AF84" s="189">
        <v>0.34444444444444444</v>
      </c>
      <c r="AG84" s="185">
        <v>0.4236111111111111</v>
      </c>
      <c r="AH84" s="186">
        <v>0.34236111111111112</v>
      </c>
      <c r="AI84" s="189">
        <v>5.1388888888888894E-2</v>
      </c>
      <c r="AJ84" s="185">
        <v>0.18472222222222223</v>
      </c>
      <c r="AK84" s="186">
        <v>5.4166666666666669E-2</v>
      </c>
      <c r="AL84" s="189">
        <v>4.027777777777778E-2</v>
      </c>
      <c r="AM84" s="190">
        <v>9.8249999999999975</v>
      </c>
      <c r="AN84" s="41">
        <v>0.46250408630271334</v>
      </c>
      <c r="AO84" s="183">
        <v>6.71736111111111</v>
      </c>
      <c r="AP84" s="43">
        <v>0.3162144491663943</v>
      </c>
      <c r="AQ84" s="184">
        <v>4.7006944444444443</v>
      </c>
      <c r="AR84" s="45">
        <v>0.22128146453089251</v>
      </c>
      <c r="AS84" s="659">
        <v>21.24305555555555</v>
      </c>
    </row>
    <row r="85" spans="1:45" ht="15.75" customHeight="1" thickBot="1" x14ac:dyDescent="0.3">
      <c r="A85" s="643" t="s">
        <v>99</v>
      </c>
      <c r="B85" s="648"/>
      <c r="C85" s="191">
        <v>0.51944444444444449</v>
      </c>
      <c r="D85" s="192">
        <v>3.6111111111111115E-2</v>
      </c>
      <c r="E85" s="193">
        <v>0.28402777777777777</v>
      </c>
      <c r="F85" s="191">
        <v>0.91111111111111109</v>
      </c>
      <c r="G85" s="192">
        <v>3.4027777777777775E-2</v>
      </c>
      <c r="H85" s="194">
        <v>0.20486111111111113</v>
      </c>
      <c r="I85" s="191">
        <v>0.78402777777777777</v>
      </c>
      <c r="J85" s="192">
        <v>0.26458333333333334</v>
      </c>
      <c r="K85" s="194">
        <v>0.44861111111111113</v>
      </c>
      <c r="L85" s="191">
        <v>1.0631944444444443</v>
      </c>
      <c r="M85" s="192">
        <v>0</v>
      </c>
      <c r="N85" s="193">
        <v>0.1451388888888889</v>
      </c>
      <c r="O85" s="191">
        <v>1.1819444444444445</v>
      </c>
      <c r="P85" s="192">
        <v>5.6250000000000001E-2</v>
      </c>
      <c r="Q85" s="195">
        <v>0.29722222222222222</v>
      </c>
      <c r="R85" s="191">
        <v>1.3</v>
      </c>
      <c r="S85" s="192">
        <v>0.37916666666666665</v>
      </c>
      <c r="T85" s="195">
        <v>0.53541666666666665</v>
      </c>
      <c r="U85" s="191">
        <v>0.47222222222222227</v>
      </c>
      <c r="V85" s="192">
        <v>0.19027777777777777</v>
      </c>
      <c r="W85" s="195">
        <v>0.10069444444444443</v>
      </c>
      <c r="X85" s="191">
        <v>1.4493055555555554</v>
      </c>
      <c r="Y85" s="192">
        <v>3.0555555555555555E-2</v>
      </c>
      <c r="Z85" s="195">
        <v>0.22569444444444445</v>
      </c>
      <c r="AA85" s="191">
        <v>3.2034722222222225</v>
      </c>
      <c r="AB85" s="192">
        <v>0.20486111111111113</v>
      </c>
      <c r="AC85" s="195">
        <v>0.42222222222222222</v>
      </c>
      <c r="AD85" s="191">
        <v>1.7243055555555555</v>
      </c>
      <c r="AE85" s="192">
        <v>3.8888888888888862E-2</v>
      </c>
      <c r="AF85" s="195">
        <v>0.27361111111111097</v>
      </c>
      <c r="AG85" s="191">
        <v>1.9305555555555556</v>
      </c>
      <c r="AH85" s="192">
        <v>0.49791666666666662</v>
      </c>
      <c r="AI85" s="195">
        <v>0.6381944444444444</v>
      </c>
      <c r="AJ85" s="185">
        <v>1.0541666666666667</v>
      </c>
      <c r="AK85" s="186">
        <v>0.72361111111111109</v>
      </c>
      <c r="AL85" s="189">
        <v>0.9145833333333333</v>
      </c>
      <c r="AM85" s="196">
        <v>15.593750000000002</v>
      </c>
      <c r="AN85" s="78">
        <v>0.69181711750569974</v>
      </c>
      <c r="AO85" s="197">
        <v>2.4562499999999998</v>
      </c>
      <c r="AP85" s="80">
        <v>0.10897159406001601</v>
      </c>
      <c r="AQ85" s="198">
        <v>4.4902777777777771</v>
      </c>
      <c r="AR85" s="81">
        <v>0.19921128843428429</v>
      </c>
      <c r="AS85" s="660">
        <v>22.540277777777778</v>
      </c>
    </row>
    <row r="86" spans="1:45" ht="15" customHeight="1" thickBot="1" x14ac:dyDescent="0.3">
      <c r="A86" s="199" t="s">
        <v>100</v>
      </c>
      <c r="B86" s="200"/>
      <c r="C86" s="201">
        <v>0</v>
      </c>
      <c r="D86" s="202">
        <v>5.486111111111111E-2</v>
      </c>
      <c r="E86" s="203">
        <v>0.10625</v>
      </c>
      <c r="F86" s="204">
        <v>0</v>
      </c>
      <c r="G86" s="202">
        <v>7.2916666666666671E-2</v>
      </c>
      <c r="H86" s="205">
        <v>3.4027777777777775E-2</v>
      </c>
      <c r="I86" s="204">
        <v>0</v>
      </c>
      <c r="J86" s="202">
        <v>6.5277777777777782E-2</v>
      </c>
      <c r="K86" s="205">
        <v>0</v>
      </c>
      <c r="L86" s="204">
        <v>0</v>
      </c>
      <c r="M86" s="202">
        <v>9.375E-2</v>
      </c>
      <c r="N86" s="203">
        <v>0</v>
      </c>
      <c r="O86" s="204">
        <v>0</v>
      </c>
      <c r="P86" s="202">
        <v>7.6388888888888886E-3</v>
      </c>
      <c r="Q86" s="206">
        <v>5.6944444444444443E-2</v>
      </c>
      <c r="R86" s="204">
        <v>0</v>
      </c>
      <c r="S86" s="202">
        <v>6.3888888888888884E-2</v>
      </c>
      <c r="T86" s="206">
        <v>0</v>
      </c>
      <c r="U86" s="204">
        <v>0</v>
      </c>
      <c r="V86" s="202">
        <v>3.4027777777777775E-2</v>
      </c>
      <c r="W86" s="206">
        <v>0.34722222222222227</v>
      </c>
      <c r="X86" s="204">
        <v>0</v>
      </c>
      <c r="Y86" s="202">
        <v>7.3611111111111113E-2</v>
      </c>
      <c r="Z86" s="206">
        <v>0.29236111111111113</v>
      </c>
      <c r="AA86" s="204">
        <v>0</v>
      </c>
      <c r="AB86" s="202">
        <v>2.9166666666666664E-2</v>
      </c>
      <c r="AC86" s="206">
        <v>4.4444444444444446E-2</v>
      </c>
      <c r="AD86" s="204">
        <v>0</v>
      </c>
      <c r="AE86" s="202">
        <v>0.14027777777777795</v>
      </c>
      <c r="AF86" s="206">
        <v>0.10694444444444445</v>
      </c>
      <c r="AG86" s="204">
        <v>0</v>
      </c>
      <c r="AH86" s="202">
        <v>6.3888888888888884E-2</v>
      </c>
      <c r="AI86" s="206">
        <v>1.9097222222222222E-3</v>
      </c>
      <c r="AJ86" s="204">
        <v>0</v>
      </c>
      <c r="AK86" s="202">
        <v>0.13402777777777777</v>
      </c>
      <c r="AL86" s="206">
        <v>0</v>
      </c>
      <c r="AM86" s="207">
        <v>0</v>
      </c>
      <c r="AN86" s="78">
        <v>0</v>
      </c>
      <c r="AO86" s="197">
        <v>0.83333333333333337</v>
      </c>
      <c r="AP86" s="80">
        <v>0.45701228220508422</v>
      </c>
      <c r="AQ86" s="198">
        <v>0.99010416666666656</v>
      </c>
      <c r="AR86" s="81">
        <v>0.54298771779491561</v>
      </c>
      <c r="AS86" s="660">
        <v>1.8234375000000003</v>
      </c>
    </row>
    <row r="87" spans="1:45" ht="15" customHeight="1" thickBot="1" x14ac:dyDescent="0.3">
      <c r="A87" s="726" t="s">
        <v>101</v>
      </c>
      <c r="B87" s="727"/>
      <c r="C87" s="208">
        <f>SUM(C82:C86)</f>
        <v>16.119444444444444</v>
      </c>
      <c r="D87" s="208">
        <f t="shared" ref="D87:S87" si="5">SUM(D82:D86)</f>
        <v>6.2645833333333343</v>
      </c>
      <c r="E87" s="208">
        <f t="shared" si="5"/>
        <v>12.875694444444445</v>
      </c>
      <c r="F87" s="208">
        <f t="shared" si="5"/>
        <v>20.995833333333337</v>
      </c>
      <c r="G87" s="208">
        <f t="shared" si="5"/>
        <v>8.0472222222222225</v>
      </c>
      <c r="H87" s="208">
        <f t="shared" si="5"/>
        <v>14.629861111111111</v>
      </c>
      <c r="I87" s="208">
        <f t="shared" si="5"/>
        <v>20.108333333333331</v>
      </c>
      <c r="J87" s="208">
        <f t="shared" si="5"/>
        <v>9.8937499999999972</v>
      </c>
      <c r="K87" s="208">
        <f t="shared" si="5"/>
        <v>18.331944444444446</v>
      </c>
      <c r="L87" s="210">
        <f t="shared" si="5"/>
        <v>18.856944444444444</v>
      </c>
      <c r="M87" s="209">
        <f t="shared" si="5"/>
        <v>9.21875</v>
      </c>
      <c r="N87" s="211">
        <f t="shared" si="5"/>
        <v>14.829166666666666</v>
      </c>
      <c r="O87" s="210">
        <f t="shared" si="5"/>
        <v>24.044444444444448</v>
      </c>
      <c r="P87" s="209">
        <f t="shared" si="5"/>
        <v>8.7104166666666671</v>
      </c>
      <c r="Q87" s="212">
        <f t="shared" si="5"/>
        <v>15.99236111111111</v>
      </c>
      <c r="R87" s="210">
        <f t="shared" si="5"/>
        <v>21.465277777777779</v>
      </c>
      <c r="S87" s="209">
        <f t="shared" si="5"/>
        <v>10.509722222222221</v>
      </c>
      <c r="T87" s="212">
        <f>SUM(T82:T86)</f>
        <v>16.491666666666667</v>
      </c>
      <c r="U87" s="210">
        <f t="shared" ref="U87:AL87" si="6">U82+U83+U84+U85+U86</f>
        <v>17.809722222222224</v>
      </c>
      <c r="V87" s="209">
        <f t="shared" si="6"/>
        <v>9.0513888888888889</v>
      </c>
      <c r="W87" s="212">
        <f t="shared" si="6"/>
        <v>12.084027777777777</v>
      </c>
      <c r="X87" s="210">
        <f t="shared" si="6"/>
        <v>17.261111111111109</v>
      </c>
      <c r="Y87" s="209">
        <f t="shared" si="6"/>
        <v>7.4111111111111114</v>
      </c>
      <c r="Z87" s="212">
        <f t="shared" si="6"/>
        <v>14.716666666666669</v>
      </c>
      <c r="AA87" s="210">
        <f t="shared" si="6"/>
        <v>23.225000000000001</v>
      </c>
      <c r="AB87" s="209">
        <f t="shared" si="6"/>
        <v>9.2159722222222218</v>
      </c>
      <c r="AC87" s="212">
        <f t="shared" si="6"/>
        <v>17.519444444444442</v>
      </c>
      <c r="AD87" s="210">
        <f t="shared" si="6"/>
        <v>24.644444444444446</v>
      </c>
      <c r="AE87" s="209">
        <f t="shared" si="6"/>
        <v>12.302083333333337</v>
      </c>
      <c r="AF87" s="212">
        <f t="shared" si="6"/>
        <v>18.971527777777773</v>
      </c>
      <c r="AG87" s="210">
        <f t="shared" si="6"/>
        <v>25.023611111111112</v>
      </c>
      <c r="AH87" s="209">
        <f t="shared" si="6"/>
        <v>12.024305555555555</v>
      </c>
      <c r="AI87" s="212">
        <f t="shared" si="6"/>
        <v>11.722743055555556</v>
      </c>
      <c r="AJ87" s="210">
        <f t="shared" si="6"/>
        <v>18.226388888888891</v>
      </c>
      <c r="AK87" s="209">
        <f t="shared" si="6"/>
        <v>7.7791666666666668</v>
      </c>
      <c r="AL87" s="212">
        <f t="shared" si="6"/>
        <v>12.701388888888888</v>
      </c>
      <c r="AM87" s="213">
        <v>247.78055555555554</v>
      </c>
      <c r="AN87" s="60">
        <v>0.45963978325805338</v>
      </c>
      <c r="AO87" s="214">
        <v>110.42847222222221</v>
      </c>
      <c r="AP87" s="62">
        <v>0.20484787001924271</v>
      </c>
      <c r="AQ87" s="215">
        <v>180.86649305555554</v>
      </c>
      <c r="AR87" s="64">
        <v>0.33551234672270397</v>
      </c>
      <c r="AS87" s="659">
        <v>539.07552083333326</v>
      </c>
    </row>
    <row r="88" spans="1:45" ht="17.25" customHeight="1" thickBot="1" x14ac:dyDescent="0.3">
      <c r="A88" s="728" t="s">
        <v>102</v>
      </c>
      <c r="B88" s="729"/>
      <c r="C88" s="216">
        <v>80</v>
      </c>
      <c r="D88" s="217">
        <v>49</v>
      </c>
      <c r="E88" s="218">
        <v>94</v>
      </c>
      <c r="F88" s="219">
        <v>113</v>
      </c>
      <c r="G88" s="220">
        <v>102</v>
      </c>
      <c r="H88" s="221">
        <v>95</v>
      </c>
      <c r="I88" s="147">
        <v>135</v>
      </c>
      <c r="J88" s="153">
        <v>121</v>
      </c>
      <c r="K88" s="154">
        <v>120</v>
      </c>
      <c r="L88" s="147">
        <v>111</v>
      </c>
      <c r="M88" s="153">
        <v>118</v>
      </c>
      <c r="N88" s="150">
        <v>100</v>
      </c>
      <c r="O88" s="147">
        <v>112</v>
      </c>
      <c r="P88" s="153">
        <v>118</v>
      </c>
      <c r="Q88" s="154">
        <v>134</v>
      </c>
      <c r="R88" s="147">
        <v>104</v>
      </c>
      <c r="S88" s="153">
        <v>107</v>
      </c>
      <c r="T88" s="154">
        <v>132</v>
      </c>
      <c r="U88" s="147">
        <v>64</v>
      </c>
      <c r="V88" s="153">
        <v>58</v>
      </c>
      <c r="W88" s="154">
        <v>79</v>
      </c>
      <c r="X88" s="147">
        <v>87</v>
      </c>
      <c r="Y88" s="153">
        <v>71</v>
      </c>
      <c r="Z88" s="154">
        <v>123</v>
      </c>
      <c r="AA88" s="147">
        <v>212</v>
      </c>
      <c r="AB88" s="153">
        <v>99</v>
      </c>
      <c r="AC88" s="154">
        <v>155</v>
      </c>
      <c r="AD88" s="147">
        <v>192</v>
      </c>
      <c r="AE88" s="153">
        <v>89</v>
      </c>
      <c r="AF88" s="154">
        <v>183</v>
      </c>
      <c r="AG88" s="147">
        <v>206</v>
      </c>
      <c r="AH88" s="153">
        <v>107</v>
      </c>
      <c r="AI88" s="154">
        <v>113</v>
      </c>
      <c r="AJ88" s="147">
        <v>124</v>
      </c>
      <c r="AK88" s="153">
        <v>70</v>
      </c>
      <c r="AL88" s="154">
        <v>82</v>
      </c>
      <c r="AM88" s="93">
        <v>1540</v>
      </c>
      <c r="AN88" s="94">
        <v>0.37940379403794039</v>
      </c>
      <c r="AO88" s="95">
        <v>1109</v>
      </c>
      <c r="AP88" s="96">
        <v>0.27322000492732201</v>
      </c>
      <c r="AQ88" s="97">
        <v>1410</v>
      </c>
      <c r="AR88" s="98">
        <v>0.3473762010347376</v>
      </c>
      <c r="AS88" s="661">
        <v>4059</v>
      </c>
    </row>
    <row r="89" spans="1:45" ht="18" customHeight="1" thickBot="1" x14ac:dyDescent="0.3">
      <c r="A89" s="730" t="s">
        <v>103</v>
      </c>
      <c r="B89" s="731"/>
      <c r="C89" s="222">
        <v>23</v>
      </c>
      <c r="D89" s="223">
        <v>5</v>
      </c>
      <c r="E89" s="224">
        <v>15</v>
      </c>
      <c r="F89" s="225">
        <v>32</v>
      </c>
      <c r="G89" s="226">
        <v>11</v>
      </c>
      <c r="H89" s="227">
        <v>18</v>
      </c>
      <c r="I89" s="65">
        <v>27</v>
      </c>
      <c r="J89" s="68">
        <v>10</v>
      </c>
      <c r="K89" s="70">
        <v>20</v>
      </c>
      <c r="L89" s="65">
        <v>30</v>
      </c>
      <c r="M89" s="68">
        <v>13</v>
      </c>
      <c r="N89" s="69">
        <v>23</v>
      </c>
      <c r="O89" s="65">
        <v>30</v>
      </c>
      <c r="P89" s="68">
        <v>11</v>
      </c>
      <c r="Q89" s="70">
        <v>25</v>
      </c>
      <c r="R89" s="65">
        <v>30</v>
      </c>
      <c r="S89" s="68">
        <v>14</v>
      </c>
      <c r="T89" s="70">
        <v>21</v>
      </c>
      <c r="U89" s="65">
        <v>33</v>
      </c>
      <c r="V89" s="68">
        <v>9</v>
      </c>
      <c r="W89" s="70">
        <v>24</v>
      </c>
      <c r="X89" s="65">
        <v>22</v>
      </c>
      <c r="Y89" s="68">
        <v>13</v>
      </c>
      <c r="Z89" s="70">
        <v>23</v>
      </c>
      <c r="AA89" s="65">
        <v>28</v>
      </c>
      <c r="AB89" s="68">
        <v>9</v>
      </c>
      <c r="AC89" s="70">
        <v>26</v>
      </c>
      <c r="AD89" s="65">
        <v>26</v>
      </c>
      <c r="AE89" s="68">
        <v>9</v>
      </c>
      <c r="AF89" s="70">
        <v>27</v>
      </c>
      <c r="AG89" s="65">
        <v>21</v>
      </c>
      <c r="AH89" s="68">
        <v>13</v>
      </c>
      <c r="AI89" s="70">
        <v>12</v>
      </c>
      <c r="AJ89" s="65">
        <v>22</v>
      </c>
      <c r="AK89" s="68">
        <v>8</v>
      </c>
      <c r="AL89" s="70">
        <v>13</v>
      </c>
      <c r="AM89" s="40">
        <v>324</v>
      </c>
      <c r="AN89" s="41">
        <v>0.46551724137931033</v>
      </c>
      <c r="AO89" s="42">
        <v>125</v>
      </c>
      <c r="AP89" s="43">
        <v>0.17959770114942528</v>
      </c>
      <c r="AQ89" s="44">
        <v>247</v>
      </c>
      <c r="AR89" s="45">
        <v>0.35488505747126436</v>
      </c>
      <c r="AS89" s="656">
        <v>696</v>
      </c>
    </row>
    <row r="90" spans="1:45" ht="18.75" customHeight="1" thickBot="1" x14ac:dyDescent="0.3">
      <c r="A90" s="732" t="s">
        <v>104</v>
      </c>
      <c r="B90" s="733"/>
      <c r="C90" s="228">
        <v>20</v>
      </c>
      <c r="D90" s="229">
        <v>7</v>
      </c>
      <c r="E90" s="230">
        <v>9</v>
      </c>
      <c r="F90" s="231">
        <v>16</v>
      </c>
      <c r="G90" s="232">
        <v>3</v>
      </c>
      <c r="H90" s="233">
        <v>11</v>
      </c>
      <c r="I90" s="71">
        <v>12</v>
      </c>
      <c r="J90" s="86">
        <v>5</v>
      </c>
      <c r="K90" s="72">
        <v>21</v>
      </c>
      <c r="L90" s="71">
        <v>10</v>
      </c>
      <c r="M90" s="86">
        <v>10</v>
      </c>
      <c r="N90" s="87">
        <v>13</v>
      </c>
      <c r="O90" s="71">
        <v>19</v>
      </c>
      <c r="P90" s="86">
        <v>12</v>
      </c>
      <c r="Q90" s="72">
        <v>6</v>
      </c>
      <c r="R90" s="71">
        <v>11</v>
      </c>
      <c r="S90" s="86">
        <v>11</v>
      </c>
      <c r="T90" s="72">
        <v>15</v>
      </c>
      <c r="U90" s="71">
        <v>13</v>
      </c>
      <c r="V90" s="86">
        <v>10</v>
      </c>
      <c r="W90" s="72">
        <v>16</v>
      </c>
      <c r="X90" s="71">
        <v>20</v>
      </c>
      <c r="Y90" s="86">
        <v>11</v>
      </c>
      <c r="Z90" s="72">
        <v>15</v>
      </c>
      <c r="AA90" s="71">
        <v>15</v>
      </c>
      <c r="AB90" s="86">
        <v>21</v>
      </c>
      <c r="AC90" s="72">
        <v>14</v>
      </c>
      <c r="AD90" s="71">
        <v>11</v>
      </c>
      <c r="AE90" s="86">
        <v>20</v>
      </c>
      <c r="AF90" s="72">
        <v>19</v>
      </c>
      <c r="AG90" s="71">
        <v>17</v>
      </c>
      <c r="AH90" s="86">
        <v>18</v>
      </c>
      <c r="AI90" s="72">
        <v>12</v>
      </c>
      <c r="AJ90" s="71">
        <v>25</v>
      </c>
      <c r="AK90" s="86">
        <v>19</v>
      </c>
      <c r="AL90" s="72">
        <v>11</v>
      </c>
      <c r="AM90" s="164">
        <v>189</v>
      </c>
      <c r="AN90" s="41">
        <v>0.37951807228915663</v>
      </c>
      <c r="AO90" s="42">
        <v>147</v>
      </c>
      <c r="AP90" s="43">
        <v>0.29518072289156627</v>
      </c>
      <c r="AQ90" s="44">
        <v>162</v>
      </c>
      <c r="AR90" s="45">
        <v>0.3253012048192771</v>
      </c>
      <c r="AS90" s="656">
        <v>498</v>
      </c>
    </row>
    <row r="91" spans="1:45" ht="18.75" customHeight="1" thickBot="1" x14ac:dyDescent="0.3">
      <c r="A91" s="734" t="s">
        <v>105</v>
      </c>
      <c r="B91" s="735"/>
      <c r="C91" s="234">
        <v>2</v>
      </c>
      <c r="D91" s="235">
        <v>2</v>
      </c>
      <c r="E91" s="236">
        <v>2</v>
      </c>
      <c r="F91" s="237">
        <v>3</v>
      </c>
      <c r="G91" s="238">
        <v>0</v>
      </c>
      <c r="H91" s="239">
        <v>0</v>
      </c>
      <c r="I91" s="73">
        <v>3</v>
      </c>
      <c r="J91" s="125">
        <v>4</v>
      </c>
      <c r="K91" s="76">
        <v>0</v>
      </c>
      <c r="L91" s="73">
        <v>6</v>
      </c>
      <c r="M91" s="125">
        <v>1</v>
      </c>
      <c r="N91" s="74">
        <v>5</v>
      </c>
      <c r="O91" s="73">
        <v>1</v>
      </c>
      <c r="P91" s="125">
        <v>0</v>
      </c>
      <c r="Q91" s="76">
        <v>0</v>
      </c>
      <c r="R91" s="73">
        <v>4</v>
      </c>
      <c r="S91" s="125">
        <v>1</v>
      </c>
      <c r="T91" s="76">
        <v>2</v>
      </c>
      <c r="U91" s="73">
        <v>0</v>
      </c>
      <c r="V91" s="125">
        <v>1</v>
      </c>
      <c r="W91" s="76">
        <v>0</v>
      </c>
      <c r="X91" s="73">
        <v>1</v>
      </c>
      <c r="Y91" s="125">
        <v>0</v>
      </c>
      <c r="Z91" s="76">
        <v>1</v>
      </c>
      <c r="AA91" s="73">
        <v>2</v>
      </c>
      <c r="AB91" s="125">
        <v>0</v>
      </c>
      <c r="AC91" s="76">
        <v>1</v>
      </c>
      <c r="AD91" s="73">
        <v>2</v>
      </c>
      <c r="AE91" s="125">
        <v>1</v>
      </c>
      <c r="AF91" s="76">
        <v>0</v>
      </c>
      <c r="AG91" s="73">
        <v>4</v>
      </c>
      <c r="AH91" s="125">
        <v>0</v>
      </c>
      <c r="AI91" s="76">
        <v>4</v>
      </c>
      <c r="AJ91" s="73">
        <v>1</v>
      </c>
      <c r="AK91" s="125">
        <v>0</v>
      </c>
      <c r="AL91" s="76">
        <v>1</v>
      </c>
      <c r="AM91" s="47">
        <v>29</v>
      </c>
      <c r="AN91" s="41">
        <v>0.52727272727272723</v>
      </c>
      <c r="AO91" s="42">
        <v>10</v>
      </c>
      <c r="AP91" s="43">
        <v>0.18181818181818182</v>
      </c>
      <c r="AQ91" s="44">
        <v>16</v>
      </c>
      <c r="AR91" s="45">
        <v>0.29090909090909089</v>
      </c>
      <c r="AS91" s="656">
        <v>55</v>
      </c>
    </row>
    <row r="92" spans="1:45" ht="21.75" customHeight="1" thickBot="1" x14ac:dyDescent="0.3">
      <c r="A92" s="720" t="s">
        <v>106</v>
      </c>
      <c r="B92" s="721"/>
      <c r="C92" s="240">
        <v>58</v>
      </c>
      <c r="D92" s="241">
        <v>34</v>
      </c>
      <c r="E92" s="242">
        <v>43</v>
      </c>
      <c r="F92" s="243">
        <v>62</v>
      </c>
      <c r="G92" s="244">
        <v>44</v>
      </c>
      <c r="H92" s="245">
        <v>47</v>
      </c>
      <c r="I92" s="100">
        <v>71</v>
      </c>
      <c r="J92" s="101">
        <v>34</v>
      </c>
      <c r="K92" s="170">
        <v>89</v>
      </c>
      <c r="L92" s="100">
        <v>69</v>
      </c>
      <c r="M92" s="101">
        <v>46</v>
      </c>
      <c r="N92" s="171">
        <v>46</v>
      </c>
      <c r="O92" s="100">
        <v>94</v>
      </c>
      <c r="P92" s="101">
        <v>38</v>
      </c>
      <c r="Q92" s="170">
        <v>46</v>
      </c>
      <c r="R92" s="100">
        <v>73</v>
      </c>
      <c r="S92" s="101">
        <v>35</v>
      </c>
      <c r="T92" s="170">
        <v>54</v>
      </c>
      <c r="U92" s="100">
        <v>72</v>
      </c>
      <c r="V92" s="101">
        <v>39</v>
      </c>
      <c r="W92" s="170">
        <v>50</v>
      </c>
      <c r="X92" s="100">
        <v>45</v>
      </c>
      <c r="Y92" s="101">
        <v>33</v>
      </c>
      <c r="Z92" s="170">
        <v>47</v>
      </c>
      <c r="AA92" s="100">
        <v>52</v>
      </c>
      <c r="AB92" s="101">
        <v>26</v>
      </c>
      <c r="AC92" s="170">
        <v>55</v>
      </c>
      <c r="AD92" s="100">
        <v>63</v>
      </c>
      <c r="AE92" s="101">
        <v>29</v>
      </c>
      <c r="AF92" s="170">
        <v>49</v>
      </c>
      <c r="AG92" s="100">
        <v>45</v>
      </c>
      <c r="AH92" s="101">
        <v>17</v>
      </c>
      <c r="AI92" s="170">
        <v>46</v>
      </c>
      <c r="AJ92" s="100">
        <v>40</v>
      </c>
      <c r="AK92" s="101">
        <v>22</v>
      </c>
      <c r="AL92" s="170">
        <v>42</v>
      </c>
      <c r="AM92" s="40">
        <v>744</v>
      </c>
      <c r="AN92" s="41">
        <v>0.42393162393162392</v>
      </c>
      <c r="AO92" s="42">
        <v>397</v>
      </c>
      <c r="AP92" s="43">
        <v>0.22621082621082622</v>
      </c>
      <c r="AQ92" s="44">
        <v>614</v>
      </c>
      <c r="AR92" s="45">
        <v>0.34985754985754985</v>
      </c>
      <c r="AS92" s="656">
        <v>1755</v>
      </c>
    </row>
    <row r="93" spans="1:45" ht="15.75" customHeight="1" thickBot="1" x14ac:dyDescent="0.3">
      <c r="A93" s="720" t="s">
        <v>107</v>
      </c>
      <c r="B93" s="721"/>
      <c r="C93" s="240">
        <v>13</v>
      </c>
      <c r="D93" s="241">
        <v>15</v>
      </c>
      <c r="E93" s="242">
        <v>13</v>
      </c>
      <c r="F93" s="243">
        <v>19</v>
      </c>
      <c r="G93" s="244">
        <v>10</v>
      </c>
      <c r="H93" s="245">
        <v>9</v>
      </c>
      <c r="I93" s="100">
        <v>1</v>
      </c>
      <c r="J93" s="101">
        <v>13</v>
      </c>
      <c r="K93" s="170">
        <v>15</v>
      </c>
      <c r="L93" s="100">
        <v>21</v>
      </c>
      <c r="M93" s="101">
        <v>14</v>
      </c>
      <c r="N93" s="171">
        <v>19</v>
      </c>
      <c r="O93" s="100">
        <v>21</v>
      </c>
      <c r="P93" s="101">
        <v>11</v>
      </c>
      <c r="Q93" s="170">
        <v>25</v>
      </c>
      <c r="R93" s="100">
        <v>19</v>
      </c>
      <c r="S93" s="101">
        <v>9</v>
      </c>
      <c r="T93" s="170">
        <v>16</v>
      </c>
      <c r="U93" s="100">
        <v>25</v>
      </c>
      <c r="V93" s="101">
        <v>15</v>
      </c>
      <c r="W93" s="170">
        <v>14</v>
      </c>
      <c r="X93" s="100">
        <v>17</v>
      </c>
      <c r="Y93" s="101">
        <v>11</v>
      </c>
      <c r="Z93" s="170">
        <v>15</v>
      </c>
      <c r="AA93" s="100">
        <v>30</v>
      </c>
      <c r="AB93" s="101">
        <v>9</v>
      </c>
      <c r="AC93" s="170">
        <v>11</v>
      </c>
      <c r="AD93" s="100">
        <v>29</v>
      </c>
      <c r="AE93" s="101">
        <v>19</v>
      </c>
      <c r="AF93" s="170">
        <v>14</v>
      </c>
      <c r="AG93" s="100">
        <v>30</v>
      </c>
      <c r="AH93" s="101">
        <v>7</v>
      </c>
      <c r="AI93" s="170">
        <v>12</v>
      </c>
      <c r="AJ93" s="100">
        <v>22</v>
      </c>
      <c r="AK93" s="101">
        <v>7</v>
      </c>
      <c r="AL93" s="170">
        <v>10</v>
      </c>
      <c r="AM93" s="40">
        <v>247</v>
      </c>
      <c r="AN93" s="41">
        <v>0.44107142857142856</v>
      </c>
      <c r="AO93" s="42">
        <v>140</v>
      </c>
      <c r="AP93" s="43">
        <v>0.25</v>
      </c>
      <c r="AQ93" s="44">
        <v>173</v>
      </c>
      <c r="AR93" s="45">
        <v>0.30892857142857144</v>
      </c>
      <c r="AS93" s="656">
        <v>560</v>
      </c>
    </row>
    <row r="94" spans="1:45" ht="15.75" customHeight="1" thickBot="1" x14ac:dyDescent="0.3">
      <c r="A94" s="720" t="s">
        <v>108</v>
      </c>
      <c r="B94" s="721"/>
      <c r="C94" s="240">
        <v>2</v>
      </c>
      <c r="D94" s="241">
        <v>5</v>
      </c>
      <c r="E94" s="242">
        <v>1</v>
      </c>
      <c r="F94" s="243">
        <v>4</v>
      </c>
      <c r="G94" s="244">
        <v>5</v>
      </c>
      <c r="H94" s="245">
        <v>0</v>
      </c>
      <c r="I94" s="100">
        <v>1</v>
      </c>
      <c r="J94" s="101">
        <v>3</v>
      </c>
      <c r="K94" s="170">
        <v>2</v>
      </c>
      <c r="L94" s="100">
        <v>1</v>
      </c>
      <c r="M94" s="101">
        <v>2</v>
      </c>
      <c r="N94" s="171">
        <v>1</v>
      </c>
      <c r="O94" s="100">
        <v>1</v>
      </c>
      <c r="P94" s="101">
        <v>3</v>
      </c>
      <c r="Q94" s="170">
        <v>4</v>
      </c>
      <c r="R94" s="100">
        <v>4</v>
      </c>
      <c r="S94" s="101">
        <v>2</v>
      </c>
      <c r="T94" s="170">
        <v>4</v>
      </c>
      <c r="U94" s="100">
        <v>2</v>
      </c>
      <c r="V94" s="101">
        <v>1</v>
      </c>
      <c r="W94" s="170">
        <v>1</v>
      </c>
      <c r="X94" s="100">
        <v>0</v>
      </c>
      <c r="Y94" s="101">
        <v>1</v>
      </c>
      <c r="Z94" s="170">
        <v>2</v>
      </c>
      <c r="AA94" s="100">
        <v>4</v>
      </c>
      <c r="AB94" s="101">
        <v>2</v>
      </c>
      <c r="AC94" s="170">
        <v>2</v>
      </c>
      <c r="AD94" s="100">
        <v>2</v>
      </c>
      <c r="AE94" s="101">
        <v>3</v>
      </c>
      <c r="AF94" s="170">
        <v>4</v>
      </c>
      <c r="AG94" s="100">
        <v>3</v>
      </c>
      <c r="AH94" s="101">
        <v>8</v>
      </c>
      <c r="AI94" s="170">
        <v>4</v>
      </c>
      <c r="AJ94" s="100">
        <v>0</v>
      </c>
      <c r="AK94" s="101">
        <v>7</v>
      </c>
      <c r="AL94" s="170">
        <v>1</v>
      </c>
      <c r="AM94" s="40">
        <v>24</v>
      </c>
      <c r="AN94" s="41">
        <v>0.2608695652173913</v>
      </c>
      <c r="AO94" s="42">
        <v>42</v>
      </c>
      <c r="AP94" s="43">
        <v>0.45652173913043476</v>
      </c>
      <c r="AQ94" s="44">
        <v>26</v>
      </c>
      <c r="AR94" s="45">
        <v>0.28260869565217389</v>
      </c>
      <c r="AS94" s="656">
        <v>92</v>
      </c>
    </row>
    <row r="95" spans="1:45" ht="15.75" customHeight="1" thickBot="1" x14ac:dyDescent="0.3">
      <c r="A95" s="722" t="s">
        <v>109</v>
      </c>
      <c r="B95" s="723"/>
      <c r="C95" s="246">
        <v>33</v>
      </c>
      <c r="D95" s="247">
        <v>20</v>
      </c>
      <c r="E95" s="248">
        <v>32</v>
      </c>
      <c r="F95" s="249">
        <v>45</v>
      </c>
      <c r="G95" s="250">
        <v>25</v>
      </c>
      <c r="H95" s="251">
        <v>37</v>
      </c>
      <c r="I95" s="82">
        <v>46</v>
      </c>
      <c r="J95" s="83">
        <v>41</v>
      </c>
      <c r="K95" s="85">
        <v>49</v>
      </c>
      <c r="L95" s="82">
        <v>41</v>
      </c>
      <c r="M95" s="83">
        <v>26</v>
      </c>
      <c r="N95" s="84">
        <v>40</v>
      </c>
      <c r="O95" s="82">
        <v>48</v>
      </c>
      <c r="P95" s="83">
        <v>30</v>
      </c>
      <c r="Q95" s="85">
        <v>35</v>
      </c>
      <c r="R95" s="82">
        <v>67</v>
      </c>
      <c r="S95" s="83">
        <v>27</v>
      </c>
      <c r="T95" s="85">
        <v>34</v>
      </c>
      <c r="U95" s="82">
        <v>42</v>
      </c>
      <c r="V95" s="83">
        <v>26</v>
      </c>
      <c r="W95" s="85">
        <v>51</v>
      </c>
      <c r="X95" s="82">
        <v>36</v>
      </c>
      <c r="Y95" s="83">
        <v>23</v>
      </c>
      <c r="Z95" s="85">
        <v>34</v>
      </c>
      <c r="AA95" s="82">
        <v>43</v>
      </c>
      <c r="AB95" s="83">
        <v>23</v>
      </c>
      <c r="AC95" s="85">
        <v>51</v>
      </c>
      <c r="AD95" s="82">
        <v>52</v>
      </c>
      <c r="AE95" s="83">
        <v>25</v>
      </c>
      <c r="AF95" s="85">
        <v>50</v>
      </c>
      <c r="AG95" s="82">
        <v>36</v>
      </c>
      <c r="AH95" s="83">
        <v>20</v>
      </c>
      <c r="AI95" s="85">
        <v>35</v>
      </c>
      <c r="AJ95" s="82">
        <v>44</v>
      </c>
      <c r="AK95" s="83">
        <v>14</v>
      </c>
      <c r="AL95" s="85">
        <v>41</v>
      </c>
      <c r="AM95" s="40">
        <v>533</v>
      </c>
      <c r="AN95" s="252">
        <v>0.40317700453857791</v>
      </c>
      <c r="AO95" s="253">
        <v>300</v>
      </c>
      <c r="AP95" s="254">
        <v>0.22692889561270801</v>
      </c>
      <c r="AQ95" s="255">
        <v>489</v>
      </c>
      <c r="AR95" s="256">
        <v>0.36989409984871408</v>
      </c>
      <c r="AS95" s="656">
        <v>1322</v>
      </c>
    </row>
    <row r="96" spans="1:45" ht="16.5" customHeight="1" thickBot="1" x14ac:dyDescent="0.3">
      <c r="A96" s="724" t="s">
        <v>110</v>
      </c>
      <c r="B96" s="725"/>
      <c r="C96" s="222">
        <v>140</v>
      </c>
      <c r="D96" s="257">
        <v>87</v>
      </c>
      <c r="E96" s="230">
        <v>210</v>
      </c>
      <c r="F96" s="258">
        <v>203</v>
      </c>
      <c r="G96" s="226">
        <v>134</v>
      </c>
      <c r="H96" s="227">
        <v>199</v>
      </c>
      <c r="I96" s="65">
        <v>235</v>
      </c>
      <c r="J96" s="68">
        <v>127</v>
      </c>
      <c r="K96" s="70">
        <v>208</v>
      </c>
      <c r="L96" s="65">
        <v>180</v>
      </c>
      <c r="M96" s="68">
        <v>93</v>
      </c>
      <c r="N96" s="69">
        <v>192</v>
      </c>
      <c r="O96" s="65">
        <v>221</v>
      </c>
      <c r="P96" s="68">
        <v>115</v>
      </c>
      <c r="Q96" s="70">
        <v>198</v>
      </c>
      <c r="R96" s="65">
        <v>212</v>
      </c>
      <c r="S96" s="68">
        <v>153</v>
      </c>
      <c r="T96" s="70">
        <v>215</v>
      </c>
      <c r="U96" s="65">
        <v>117</v>
      </c>
      <c r="V96" s="68">
        <v>99</v>
      </c>
      <c r="W96" s="70">
        <v>157</v>
      </c>
      <c r="X96" s="65">
        <v>147</v>
      </c>
      <c r="Y96" s="68">
        <v>94</v>
      </c>
      <c r="Z96" s="70">
        <v>226</v>
      </c>
      <c r="AA96" s="65">
        <v>277</v>
      </c>
      <c r="AB96" s="68">
        <v>177</v>
      </c>
      <c r="AC96" s="70">
        <v>296</v>
      </c>
      <c r="AD96" s="65">
        <v>253</v>
      </c>
      <c r="AE96" s="68">
        <v>196</v>
      </c>
      <c r="AF96" s="70">
        <v>286</v>
      </c>
      <c r="AG96" s="65">
        <v>227</v>
      </c>
      <c r="AH96" s="68">
        <v>172</v>
      </c>
      <c r="AI96" s="70">
        <v>206</v>
      </c>
      <c r="AJ96" s="65">
        <v>133</v>
      </c>
      <c r="AK96" s="68">
        <v>133</v>
      </c>
      <c r="AL96" s="70">
        <v>154</v>
      </c>
      <c r="AM96" s="164">
        <v>2345</v>
      </c>
      <c r="AN96" s="41">
        <v>0.3623300370828183</v>
      </c>
      <c r="AO96" s="42">
        <v>1580</v>
      </c>
      <c r="AP96" s="43">
        <v>0.24412855377008652</v>
      </c>
      <c r="AQ96" s="44">
        <v>2547</v>
      </c>
      <c r="AR96" s="45">
        <v>0.39354140914709518</v>
      </c>
      <c r="AS96" s="656">
        <v>6472</v>
      </c>
    </row>
    <row r="97" spans="1:45" ht="15.75" customHeight="1" thickBot="1" x14ac:dyDescent="0.3">
      <c r="A97" s="644" t="s">
        <v>111</v>
      </c>
      <c r="B97" s="645"/>
      <c r="C97" s="222">
        <v>10</v>
      </c>
      <c r="D97" s="257">
        <v>3</v>
      </c>
      <c r="E97" s="230">
        <v>3</v>
      </c>
      <c r="F97" s="258">
        <v>9</v>
      </c>
      <c r="G97" s="226">
        <v>1</v>
      </c>
      <c r="H97" s="227">
        <v>8</v>
      </c>
      <c r="I97" s="65">
        <v>18</v>
      </c>
      <c r="J97" s="68">
        <v>0</v>
      </c>
      <c r="K97" s="70">
        <v>4</v>
      </c>
      <c r="L97" s="65">
        <v>13</v>
      </c>
      <c r="M97" s="68">
        <v>0</v>
      </c>
      <c r="N97" s="69">
        <v>5</v>
      </c>
      <c r="O97" s="65">
        <v>20</v>
      </c>
      <c r="P97" s="68">
        <v>2</v>
      </c>
      <c r="Q97" s="70">
        <v>4</v>
      </c>
      <c r="R97" s="65">
        <v>11</v>
      </c>
      <c r="S97" s="68">
        <v>3</v>
      </c>
      <c r="T97" s="70">
        <v>15</v>
      </c>
      <c r="U97" s="65">
        <v>9</v>
      </c>
      <c r="V97" s="68">
        <v>12</v>
      </c>
      <c r="W97" s="70">
        <v>4</v>
      </c>
      <c r="X97" s="65">
        <v>14</v>
      </c>
      <c r="Y97" s="68">
        <v>4</v>
      </c>
      <c r="Z97" s="70">
        <v>11</v>
      </c>
      <c r="AA97" s="65">
        <v>38</v>
      </c>
      <c r="AB97" s="68">
        <v>1</v>
      </c>
      <c r="AC97" s="70">
        <v>15</v>
      </c>
      <c r="AD97" s="65">
        <v>32</v>
      </c>
      <c r="AE97" s="68">
        <v>5</v>
      </c>
      <c r="AF97" s="70">
        <v>24</v>
      </c>
      <c r="AG97" s="65">
        <v>38</v>
      </c>
      <c r="AH97" s="68">
        <v>2</v>
      </c>
      <c r="AI97" s="70">
        <v>11</v>
      </c>
      <c r="AJ97" s="65">
        <v>17</v>
      </c>
      <c r="AK97" s="68">
        <v>2</v>
      </c>
      <c r="AL97" s="70">
        <v>7</v>
      </c>
      <c r="AM97" s="164">
        <v>229</v>
      </c>
      <c r="AN97" s="41">
        <v>0.61066666666666669</v>
      </c>
      <c r="AO97" s="42">
        <v>35</v>
      </c>
      <c r="AP97" s="43">
        <v>9.3333333333333338E-2</v>
      </c>
      <c r="AQ97" s="44">
        <v>111</v>
      </c>
      <c r="AR97" s="45">
        <v>0.29599999999999999</v>
      </c>
      <c r="AS97" s="656">
        <v>375</v>
      </c>
    </row>
    <row r="98" spans="1:45" ht="15" customHeight="1" thickBot="1" x14ac:dyDescent="0.3">
      <c r="A98" s="644" t="s">
        <v>112</v>
      </c>
      <c r="B98" s="645"/>
      <c r="C98" s="222">
        <v>2</v>
      </c>
      <c r="D98" s="257">
        <v>0</v>
      </c>
      <c r="E98" s="230">
        <v>0</v>
      </c>
      <c r="F98" s="258">
        <v>1</v>
      </c>
      <c r="G98" s="226">
        <v>0</v>
      </c>
      <c r="H98" s="227">
        <v>1</v>
      </c>
      <c r="I98" s="65">
        <v>5</v>
      </c>
      <c r="J98" s="68">
        <v>0</v>
      </c>
      <c r="K98" s="70">
        <v>0</v>
      </c>
      <c r="L98" s="65">
        <v>0</v>
      </c>
      <c r="M98" s="68">
        <v>0</v>
      </c>
      <c r="N98" s="69">
        <v>0</v>
      </c>
      <c r="O98" s="65">
        <v>7</v>
      </c>
      <c r="P98" s="68">
        <v>0</v>
      </c>
      <c r="Q98" s="70">
        <v>0</v>
      </c>
      <c r="R98" s="65">
        <v>2</v>
      </c>
      <c r="S98" s="68">
        <v>0</v>
      </c>
      <c r="T98" s="70">
        <v>0</v>
      </c>
      <c r="U98" s="65">
        <v>3</v>
      </c>
      <c r="V98" s="68">
        <v>3</v>
      </c>
      <c r="W98" s="70">
        <v>1</v>
      </c>
      <c r="X98" s="65">
        <v>0</v>
      </c>
      <c r="Y98" s="68">
        <v>0</v>
      </c>
      <c r="Z98" s="70">
        <v>1</v>
      </c>
      <c r="AA98" s="65">
        <v>1</v>
      </c>
      <c r="AB98" s="68">
        <v>1</v>
      </c>
      <c r="AC98" s="70">
        <v>3</v>
      </c>
      <c r="AD98" s="65">
        <v>1</v>
      </c>
      <c r="AE98" s="68">
        <v>0</v>
      </c>
      <c r="AF98" s="70">
        <v>4</v>
      </c>
      <c r="AG98" s="65">
        <v>0</v>
      </c>
      <c r="AH98" s="68">
        <v>0</v>
      </c>
      <c r="AI98" s="70">
        <v>2</v>
      </c>
      <c r="AJ98" s="65">
        <v>0</v>
      </c>
      <c r="AK98" s="68">
        <v>0</v>
      </c>
      <c r="AL98" s="70">
        <v>2</v>
      </c>
      <c r="AM98" s="164">
        <v>22</v>
      </c>
      <c r="AN98" s="41">
        <v>0.55000000000000004</v>
      </c>
      <c r="AO98" s="42">
        <v>4</v>
      </c>
      <c r="AP98" s="43">
        <v>0.1</v>
      </c>
      <c r="AQ98" s="44">
        <v>14</v>
      </c>
      <c r="AR98" s="45">
        <v>0.35</v>
      </c>
      <c r="AS98" s="656">
        <v>40</v>
      </c>
    </row>
    <row r="99" spans="1:45" ht="15.75" customHeight="1" thickBot="1" x14ac:dyDescent="0.3">
      <c r="A99" s="700" t="s">
        <v>113</v>
      </c>
      <c r="B99" s="717"/>
      <c r="C99" s="222">
        <v>9</v>
      </c>
      <c r="D99" s="257">
        <v>4</v>
      </c>
      <c r="E99" s="230">
        <v>1</v>
      </c>
      <c r="F99" s="258">
        <v>0</v>
      </c>
      <c r="G99" s="226">
        <v>0</v>
      </c>
      <c r="H99" s="227">
        <v>1</v>
      </c>
      <c r="I99" s="65">
        <v>11</v>
      </c>
      <c r="J99" s="68">
        <v>16</v>
      </c>
      <c r="K99" s="70">
        <v>1</v>
      </c>
      <c r="L99" s="65">
        <v>14</v>
      </c>
      <c r="M99" s="68">
        <v>11</v>
      </c>
      <c r="N99" s="69">
        <v>3</v>
      </c>
      <c r="O99" s="65">
        <v>11</v>
      </c>
      <c r="P99" s="68">
        <v>18</v>
      </c>
      <c r="Q99" s="70">
        <v>4</v>
      </c>
      <c r="R99" s="65">
        <v>8</v>
      </c>
      <c r="S99" s="68">
        <v>15</v>
      </c>
      <c r="T99" s="70">
        <v>4</v>
      </c>
      <c r="U99" s="65">
        <v>6</v>
      </c>
      <c r="V99" s="68">
        <v>15</v>
      </c>
      <c r="W99" s="70">
        <v>2</v>
      </c>
      <c r="X99" s="65">
        <v>1</v>
      </c>
      <c r="Y99" s="68">
        <v>10</v>
      </c>
      <c r="Z99" s="70">
        <v>2</v>
      </c>
      <c r="AA99" s="65">
        <v>6</v>
      </c>
      <c r="AB99" s="68">
        <v>14</v>
      </c>
      <c r="AC99" s="70">
        <v>9</v>
      </c>
      <c r="AD99" s="65">
        <v>9</v>
      </c>
      <c r="AE99" s="68">
        <v>15</v>
      </c>
      <c r="AF99" s="70">
        <v>19</v>
      </c>
      <c r="AG99" s="65">
        <v>5</v>
      </c>
      <c r="AH99" s="68">
        <v>13</v>
      </c>
      <c r="AI99" s="70">
        <v>2</v>
      </c>
      <c r="AJ99" s="65">
        <v>12</v>
      </c>
      <c r="AK99" s="68">
        <v>14</v>
      </c>
      <c r="AL99" s="70">
        <v>1</v>
      </c>
      <c r="AM99" s="164">
        <v>92</v>
      </c>
      <c r="AN99" s="41">
        <v>0.32167832167832167</v>
      </c>
      <c r="AO99" s="42">
        <v>145</v>
      </c>
      <c r="AP99" s="43">
        <v>0.50699300699300698</v>
      </c>
      <c r="AQ99" s="44">
        <v>49</v>
      </c>
      <c r="AR99" s="45">
        <v>0.17132867132867133</v>
      </c>
      <c r="AS99" s="656">
        <v>286</v>
      </c>
    </row>
    <row r="100" spans="1:45" ht="15" customHeight="1" thickBot="1" x14ac:dyDescent="0.3">
      <c r="A100" s="724" t="s">
        <v>114</v>
      </c>
      <c r="B100" s="725"/>
      <c r="C100" s="259">
        <v>8</v>
      </c>
      <c r="D100" s="260">
        <v>13</v>
      </c>
      <c r="E100" s="261">
        <v>7</v>
      </c>
      <c r="F100" s="262">
        <v>17</v>
      </c>
      <c r="G100" s="263">
        <v>19</v>
      </c>
      <c r="H100" s="264">
        <v>27</v>
      </c>
      <c r="I100" s="65">
        <v>27</v>
      </c>
      <c r="J100" s="68">
        <v>27</v>
      </c>
      <c r="K100" s="70">
        <v>35</v>
      </c>
      <c r="L100" s="265">
        <v>15</v>
      </c>
      <c r="M100" s="266">
        <v>23</v>
      </c>
      <c r="N100" s="268">
        <v>55</v>
      </c>
      <c r="O100" s="265">
        <v>25</v>
      </c>
      <c r="P100" s="266">
        <v>29</v>
      </c>
      <c r="Q100" s="267">
        <v>63</v>
      </c>
      <c r="R100" s="265">
        <v>34</v>
      </c>
      <c r="S100" s="266">
        <v>41</v>
      </c>
      <c r="T100" s="267">
        <v>55</v>
      </c>
      <c r="U100" s="265">
        <v>38</v>
      </c>
      <c r="V100" s="266">
        <v>20</v>
      </c>
      <c r="W100" s="267">
        <v>42</v>
      </c>
      <c r="X100" s="265">
        <v>17</v>
      </c>
      <c r="Y100" s="266">
        <v>20</v>
      </c>
      <c r="Z100" s="267">
        <v>58</v>
      </c>
      <c r="AA100" s="265">
        <v>34</v>
      </c>
      <c r="AB100" s="266">
        <v>35</v>
      </c>
      <c r="AC100" s="267">
        <v>89</v>
      </c>
      <c r="AD100" s="265">
        <v>28</v>
      </c>
      <c r="AE100" s="266">
        <v>35</v>
      </c>
      <c r="AF100" s="267">
        <v>74</v>
      </c>
      <c r="AG100" s="265">
        <v>41</v>
      </c>
      <c r="AH100" s="266">
        <v>19</v>
      </c>
      <c r="AI100" s="267">
        <v>32</v>
      </c>
      <c r="AJ100" s="265">
        <v>19</v>
      </c>
      <c r="AK100" s="266">
        <v>15</v>
      </c>
      <c r="AL100" s="267">
        <v>48</v>
      </c>
      <c r="AM100" s="164">
        <v>303</v>
      </c>
      <c r="AN100" s="94">
        <v>0.25591216216216217</v>
      </c>
      <c r="AO100" s="95">
        <v>296</v>
      </c>
      <c r="AP100" s="96">
        <v>0.25</v>
      </c>
      <c r="AQ100" s="97">
        <v>585</v>
      </c>
      <c r="AR100" s="98">
        <v>0.49408783783783783</v>
      </c>
      <c r="AS100" s="661">
        <v>1184</v>
      </c>
    </row>
    <row r="101" spans="1:45" ht="15" customHeight="1" thickBot="1" x14ac:dyDescent="0.3">
      <c r="A101" s="700" t="s">
        <v>115</v>
      </c>
      <c r="B101" s="717"/>
      <c r="C101" s="269">
        <v>1</v>
      </c>
      <c r="D101" s="270">
        <v>2</v>
      </c>
      <c r="E101" s="271">
        <v>0</v>
      </c>
      <c r="F101" s="272">
        <v>0</v>
      </c>
      <c r="G101" s="273">
        <v>1</v>
      </c>
      <c r="H101" s="274">
        <v>0</v>
      </c>
      <c r="I101" s="71">
        <v>4</v>
      </c>
      <c r="J101" s="86">
        <v>3</v>
      </c>
      <c r="K101" s="72">
        <v>1</v>
      </c>
      <c r="L101" s="275">
        <v>6</v>
      </c>
      <c r="M101" s="276">
        <v>1</v>
      </c>
      <c r="N101" s="278">
        <v>0</v>
      </c>
      <c r="O101" s="275">
        <v>2</v>
      </c>
      <c r="P101" s="276">
        <v>4</v>
      </c>
      <c r="Q101" s="277">
        <v>0</v>
      </c>
      <c r="R101" s="275">
        <v>4</v>
      </c>
      <c r="S101" s="276">
        <v>4</v>
      </c>
      <c r="T101" s="277">
        <v>2</v>
      </c>
      <c r="U101" s="275">
        <v>1</v>
      </c>
      <c r="V101" s="276">
        <v>1</v>
      </c>
      <c r="W101" s="277">
        <v>0</v>
      </c>
      <c r="X101" s="275">
        <v>1</v>
      </c>
      <c r="Y101" s="276">
        <v>2</v>
      </c>
      <c r="Z101" s="277">
        <v>1</v>
      </c>
      <c r="AA101" s="275">
        <v>5</v>
      </c>
      <c r="AB101" s="276">
        <v>2</v>
      </c>
      <c r="AC101" s="277">
        <v>3</v>
      </c>
      <c r="AD101" s="275">
        <v>2</v>
      </c>
      <c r="AE101" s="276">
        <v>6</v>
      </c>
      <c r="AF101" s="277">
        <v>0</v>
      </c>
      <c r="AG101" s="275">
        <v>1</v>
      </c>
      <c r="AH101" s="276">
        <v>5</v>
      </c>
      <c r="AI101" s="277">
        <v>4</v>
      </c>
      <c r="AJ101" s="275">
        <v>3</v>
      </c>
      <c r="AK101" s="276">
        <v>1</v>
      </c>
      <c r="AL101" s="277">
        <v>2</v>
      </c>
      <c r="AM101" s="164">
        <v>30</v>
      </c>
      <c r="AN101" s="41">
        <v>0.4</v>
      </c>
      <c r="AO101" s="42">
        <v>32</v>
      </c>
      <c r="AP101" s="43">
        <v>0.42666666666666669</v>
      </c>
      <c r="AQ101" s="44">
        <v>13</v>
      </c>
      <c r="AR101" s="45">
        <v>0.17333333333333334</v>
      </c>
      <c r="AS101" s="656">
        <v>75</v>
      </c>
    </row>
    <row r="102" spans="1:45" ht="16.5" customHeight="1" thickBot="1" x14ac:dyDescent="0.3">
      <c r="A102" s="700" t="s">
        <v>116</v>
      </c>
      <c r="B102" s="717"/>
      <c r="C102" s="269">
        <v>5</v>
      </c>
      <c r="D102" s="279">
        <v>1</v>
      </c>
      <c r="E102" s="280">
        <v>2</v>
      </c>
      <c r="F102" s="272">
        <v>3</v>
      </c>
      <c r="G102" s="273">
        <v>5</v>
      </c>
      <c r="H102" s="274">
        <v>1</v>
      </c>
      <c r="I102" s="71">
        <v>5</v>
      </c>
      <c r="J102" s="86">
        <v>1</v>
      </c>
      <c r="K102" s="72">
        <v>9</v>
      </c>
      <c r="L102" s="275">
        <v>9</v>
      </c>
      <c r="M102" s="276">
        <v>4</v>
      </c>
      <c r="N102" s="278">
        <v>4</v>
      </c>
      <c r="O102" s="275">
        <v>14</v>
      </c>
      <c r="P102" s="276">
        <v>4</v>
      </c>
      <c r="Q102" s="277">
        <v>2</v>
      </c>
      <c r="R102" s="275">
        <v>10</v>
      </c>
      <c r="S102" s="276">
        <v>3</v>
      </c>
      <c r="T102" s="277">
        <v>3</v>
      </c>
      <c r="U102" s="275">
        <v>13</v>
      </c>
      <c r="V102" s="276">
        <v>5</v>
      </c>
      <c r="W102" s="277">
        <v>3</v>
      </c>
      <c r="X102" s="275">
        <v>10</v>
      </c>
      <c r="Y102" s="276">
        <v>1</v>
      </c>
      <c r="Z102" s="277">
        <v>3</v>
      </c>
      <c r="AA102" s="275">
        <v>10</v>
      </c>
      <c r="AB102" s="276">
        <v>5</v>
      </c>
      <c r="AC102" s="277">
        <v>5</v>
      </c>
      <c r="AD102" s="275">
        <v>7</v>
      </c>
      <c r="AE102" s="276">
        <v>7</v>
      </c>
      <c r="AF102" s="277">
        <v>5</v>
      </c>
      <c r="AG102" s="275">
        <v>5</v>
      </c>
      <c r="AH102" s="276">
        <v>4</v>
      </c>
      <c r="AI102" s="277">
        <v>2</v>
      </c>
      <c r="AJ102" s="275">
        <v>12</v>
      </c>
      <c r="AK102" s="276">
        <v>4</v>
      </c>
      <c r="AL102" s="277">
        <v>7</v>
      </c>
      <c r="AM102" s="164">
        <v>103</v>
      </c>
      <c r="AN102" s="41">
        <v>0.53367875647668395</v>
      </c>
      <c r="AO102" s="42">
        <v>44</v>
      </c>
      <c r="AP102" s="43">
        <v>0.22797927461139897</v>
      </c>
      <c r="AQ102" s="44">
        <v>46</v>
      </c>
      <c r="AR102" s="45">
        <v>0.23834196891191708</v>
      </c>
      <c r="AS102" s="656">
        <v>193</v>
      </c>
    </row>
    <row r="103" spans="1:45" ht="17.25" customHeight="1" thickBot="1" x14ac:dyDescent="0.3">
      <c r="A103" s="700" t="s">
        <v>117</v>
      </c>
      <c r="B103" s="717"/>
      <c r="C103" s="269">
        <v>5</v>
      </c>
      <c r="D103" s="279">
        <v>2</v>
      </c>
      <c r="E103" s="280">
        <v>5</v>
      </c>
      <c r="F103" s="272">
        <v>6</v>
      </c>
      <c r="G103" s="273">
        <v>1</v>
      </c>
      <c r="H103" s="274">
        <v>4</v>
      </c>
      <c r="I103" s="71">
        <v>7</v>
      </c>
      <c r="J103" s="86">
        <v>4</v>
      </c>
      <c r="K103" s="72">
        <v>3</v>
      </c>
      <c r="L103" s="275">
        <v>7</v>
      </c>
      <c r="M103" s="276">
        <v>4</v>
      </c>
      <c r="N103" s="278">
        <v>1</v>
      </c>
      <c r="O103" s="275">
        <v>6</v>
      </c>
      <c r="P103" s="276">
        <v>10</v>
      </c>
      <c r="Q103" s="277">
        <v>2</v>
      </c>
      <c r="R103" s="275">
        <v>12</v>
      </c>
      <c r="S103" s="276">
        <v>8</v>
      </c>
      <c r="T103" s="277">
        <v>3</v>
      </c>
      <c r="U103" s="275">
        <v>5</v>
      </c>
      <c r="V103" s="276">
        <v>5</v>
      </c>
      <c r="W103" s="277">
        <v>3</v>
      </c>
      <c r="X103" s="275">
        <v>3</v>
      </c>
      <c r="Y103" s="276">
        <v>0</v>
      </c>
      <c r="Z103" s="277">
        <v>10</v>
      </c>
      <c r="AA103" s="275">
        <v>6</v>
      </c>
      <c r="AB103" s="276">
        <v>5</v>
      </c>
      <c r="AC103" s="277">
        <v>5</v>
      </c>
      <c r="AD103" s="275">
        <v>12</v>
      </c>
      <c r="AE103" s="276">
        <v>7</v>
      </c>
      <c r="AF103" s="277">
        <v>14</v>
      </c>
      <c r="AG103" s="275">
        <v>5</v>
      </c>
      <c r="AH103" s="276">
        <v>11</v>
      </c>
      <c r="AI103" s="277">
        <v>6</v>
      </c>
      <c r="AJ103" s="275">
        <v>8</v>
      </c>
      <c r="AK103" s="276">
        <v>5</v>
      </c>
      <c r="AL103" s="277">
        <v>7</v>
      </c>
      <c r="AM103" s="164">
        <v>82</v>
      </c>
      <c r="AN103" s="41">
        <v>0.39613526570048307</v>
      </c>
      <c r="AO103" s="42">
        <v>62</v>
      </c>
      <c r="AP103" s="43">
        <v>0.29951690821256038</v>
      </c>
      <c r="AQ103" s="44">
        <v>63</v>
      </c>
      <c r="AR103" s="45">
        <v>0.30434782608695654</v>
      </c>
      <c r="AS103" s="656">
        <v>207</v>
      </c>
    </row>
    <row r="104" spans="1:45" ht="15.75" customHeight="1" thickBot="1" x14ac:dyDescent="0.3">
      <c r="A104" s="700" t="s">
        <v>118</v>
      </c>
      <c r="B104" s="717"/>
      <c r="C104" s="281">
        <v>0</v>
      </c>
      <c r="D104" s="282">
        <v>0</v>
      </c>
      <c r="E104" s="283">
        <v>0</v>
      </c>
      <c r="F104" s="284">
        <v>1</v>
      </c>
      <c r="G104" s="285">
        <v>1</v>
      </c>
      <c r="H104" s="286">
        <v>0</v>
      </c>
      <c r="I104" s="73">
        <v>0</v>
      </c>
      <c r="J104" s="125">
        <v>1</v>
      </c>
      <c r="K104" s="76">
        <v>0</v>
      </c>
      <c r="L104" s="287">
        <v>1</v>
      </c>
      <c r="M104" s="288">
        <v>0</v>
      </c>
      <c r="N104" s="290">
        <v>0</v>
      </c>
      <c r="O104" s="287">
        <v>1</v>
      </c>
      <c r="P104" s="288">
        <v>0</v>
      </c>
      <c r="Q104" s="289">
        <v>1</v>
      </c>
      <c r="R104" s="287">
        <v>0</v>
      </c>
      <c r="S104" s="288">
        <v>0</v>
      </c>
      <c r="T104" s="289">
        <v>0</v>
      </c>
      <c r="U104" s="287">
        <v>1</v>
      </c>
      <c r="V104" s="288">
        <v>0</v>
      </c>
      <c r="W104" s="289">
        <v>1</v>
      </c>
      <c r="X104" s="287">
        <v>0</v>
      </c>
      <c r="Y104" s="288">
        <v>0</v>
      </c>
      <c r="Z104" s="289">
        <v>4</v>
      </c>
      <c r="AA104" s="287">
        <v>5</v>
      </c>
      <c r="AB104" s="288">
        <v>0</v>
      </c>
      <c r="AC104" s="289">
        <v>5</v>
      </c>
      <c r="AD104" s="287">
        <v>0</v>
      </c>
      <c r="AE104" s="288">
        <v>0</v>
      </c>
      <c r="AF104" s="289">
        <v>2</v>
      </c>
      <c r="AG104" s="287">
        <v>1</v>
      </c>
      <c r="AH104" s="288">
        <v>0</v>
      </c>
      <c r="AI104" s="289">
        <v>2</v>
      </c>
      <c r="AJ104" s="287">
        <v>1</v>
      </c>
      <c r="AK104" s="288">
        <v>1</v>
      </c>
      <c r="AL104" s="289">
        <v>2</v>
      </c>
      <c r="AM104" s="164">
        <v>11</v>
      </c>
      <c r="AN104" s="41">
        <v>0.35483870967741937</v>
      </c>
      <c r="AO104" s="42">
        <v>3</v>
      </c>
      <c r="AP104" s="43">
        <v>9.6774193548387094E-2</v>
      </c>
      <c r="AQ104" s="44">
        <v>17</v>
      </c>
      <c r="AR104" s="45">
        <v>0.54838709677419351</v>
      </c>
      <c r="AS104" s="656">
        <v>31</v>
      </c>
    </row>
    <row r="105" spans="1:45" ht="15.75" customHeight="1" thickBot="1" x14ac:dyDescent="0.3">
      <c r="A105" s="718" t="s">
        <v>119</v>
      </c>
      <c r="B105" s="719"/>
      <c r="C105" s="291">
        <v>0</v>
      </c>
      <c r="D105" s="292">
        <v>1</v>
      </c>
      <c r="E105" s="293">
        <v>0</v>
      </c>
      <c r="F105" s="294">
        <v>4</v>
      </c>
      <c r="G105" s="295">
        <v>1</v>
      </c>
      <c r="H105" s="296">
        <v>0</v>
      </c>
      <c r="I105" s="75">
        <v>1</v>
      </c>
      <c r="J105" s="89">
        <v>2</v>
      </c>
      <c r="K105" s="91">
        <v>4</v>
      </c>
      <c r="L105" s="75">
        <v>11</v>
      </c>
      <c r="M105" s="297">
        <v>2</v>
      </c>
      <c r="N105" s="299">
        <v>2</v>
      </c>
      <c r="O105" s="92">
        <v>7</v>
      </c>
      <c r="P105" s="90">
        <v>2</v>
      </c>
      <c r="Q105" s="298">
        <v>2</v>
      </c>
      <c r="R105" s="92">
        <v>3</v>
      </c>
      <c r="S105" s="90">
        <v>1</v>
      </c>
      <c r="T105" s="603">
        <v>2</v>
      </c>
      <c r="U105" s="92">
        <v>2</v>
      </c>
      <c r="V105" s="90">
        <v>1</v>
      </c>
      <c r="W105" s="603">
        <v>1</v>
      </c>
      <c r="X105" s="92">
        <v>3</v>
      </c>
      <c r="Y105" s="90">
        <v>0</v>
      </c>
      <c r="Z105" s="298">
        <v>0</v>
      </c>
      <c r="AA105" s="92">
        <v>2</v>
      </c>
      <c r="AB105" s="90">
        <v>1</v>
      </c>
      <c r="AC105" s="298">
        <v>3</v>
      </c>
      <c r="AD105" s="92">
        <v>5</v>
      </c>
      <c r="AE105" s="90">
        <v>1</v>
      </c>
      <c r="AF105" s="298">
        <v>3</v>
      </c>
      <c r="AG105" s="92">
        <v>1</v>
      </c>
      <c r="AH105" s="90">
        <v>3</v>
      </c>
      <c r="AI105" s="298">
        <v>1</v>
      </c>
      <c r="AJ105" s="92">
        <v>4</v>
      </c>
      <c r="AK105" s="90">
        <v>2</v>
      </c>
      <c r="AL105" s="298">
        <v>0</v>
      </c>
      <c r="AM105" s="47">
        <v>43</v>
      </c>
      <c r="AN105" s="41">
        <v>0.55128205128205132</v>
      </c>
      <c r="AO105" s="42">
        <v>17</v>
      </c>
      <c r="AP105" s="43">
        <v>0.21794871794871795</v>
      </c>
      <c r="AQ105" s="44">
        <v>18</v>
      </c>
      <c r="AR105" s="45">
        <v>0.23076923076923078</v>
      </c>
      <c r="AS105" s="656">
        <v>78</v>
      </c>
    </row>
    <row r="106" spans="1:45" ht="15.75" customHeight="1" thickBot="1" x14ac:dyDescent="0.3">
      <c r="A106" s="715" t="s">
        <v>120</v>
      </c>
      <c r="B106" s="716"/>
      <c r="C106" s="694" t="s">
        <v>1</v>
      </c>
      <c r="D106" s="695"/>
      <c r="E106" s="696"/>
      <c r="F106" s="694" t="s">
        <v>2</v>
      </c>
      <c r="G106" s="695"/>
      <c r="H106" s="695"/>
      <c r="I106" s="694" t="s">
        <v>3</v>
      </c>
      <c r="J106" s="695" t="s">
        <v>3</v>
      </c>
      <c r="K106" s="696" t="s">
        <v>3</v>
      </c>
      <c r="L106" s="695" t="s">
        <v>4</v>
      </c>
      <c r="M106" s="695" t="s">
        <v>4</v>
      </c>
      <c r="N106" s="696" t="s">
        <v>4</v>
      </c>
      <c r="O106" s="694" t="s">
        <v>5</v>
      </c>
      <c r="P106" s="695" t="s">
        <v>5</v>
      </c>
      <c r="Q106" s="696" t="s">
        <v>5</v>
      </c>
      <c r="R106" s="694" t="s">
        <v>6</v>
      </c>
      <c r="S106" s="695" t="s">
        <v>6</v>
      </c>
      <c r="T106" s="696" t="s">
        <v>6</v>
      </c>
      <c r="U106" s="694" t="s">
        <v>7</v>
      </c>
      <c r="V106" s="695" t="s">
        <v>7</v>
      </c>
      <c r="W106" s="696" t="s">
        <v>7</v>
      </c>
      <c r="X106" s="694" t="s">
        <v>8</v>
      </c>
      <c r="Y106" s="695" t="s">
        <v>8</v>
      </c>
      <c r="Z106" s="696" t="s">
        <v>8</v>
      </c>
      <c r="AA106" s="694" t="s">
        <v>9</v>
      </c>
      <c r="AB106" s="695" t="s">
        <v>9</v>
      </c>
      <c r="AC106" s="696" t="s">
        <v>9</v>
      </c>
      <c r="AD106" s="694" t="s">
        <v>10</v>
      </c>
      <c r="AE106" s="695" t="s">
        <v>10</v>
      </c>
      <c r="AF106" s="695" t="s">
        <v>10</v>
      </c>
      <c r="AG106" s="694" t="s">
        <v>11</v>
      </c>
      <c r="AH106" s="695" t="s">
        <v>11</v>
      </c>
      <c r="AI106" s="696" t="s">
        <v>11</v>
      </c>
      <c r="AJ106" s="694" t="s">
        <v>12</v>
      </c>
      <c r="AK106" s="695" t="s">
        <v>12</v>
      </c>
      <c r="AL106" s="696" t="s">
        <v>12</v>
      </c>
      <c r="AM106" s="300" t="s">
        <v>13</v>
      </c>
      <c r="AN106" s="655" t="s">
        <v>14</v>
      </c>
      <c r="AO106" s="301" t="s">
        <v>15</v>
      </c>
      <c r="AP106" s="301" t="s">
        <v>14</v>
      </c>
      <c r="AQ106" s="302" t="s">
        <v>83</v>
      </c>
      <c r="AR106" s="302" t="s">
        <v>14</v>
      </c>
      <c r="AS106" s="161" t="s">
        <v>84</v>
      </c>
    </row>
    <row r="107" spans="1:45" ht="15.75" customHeight="1" thickBot="1" x14ac:dyDescent="0.3">
      <c r="A107" s="711" t="s">
        <v>468</v>
      </c>
      <c r="B107" s="712"/>
      <c r="C107" s="135">
        <v>0</v>
      </c>
      <c r="D107" s="136">
        <v>0</v>
      </c>
      <c r="E107" s="436">
        <v>0</v>
      </c>
      <c r="F107" s="135">
        <v>0</v>
      </c>
      <c r="G107" s="107">
        <v>0</v>
      </c>
      <c r="H107" s="108">
        <v>0</v>
      </c>
      <c r="I107" s="109">
        <v>0</v>
      </c>
      <c r="J107" s="110">
        <v>0</v>
      </c>
      <c r="K107" s="111">
        <v>0</v>
      </c>
      <c r="L107" s="106">
        <v>0</v>
      </c>
      <c r="M107" s="107">
        <v>0</v>
      </c>
      <c r="N107" s="138">
        <v>0</v>
      </c>
      <c r="O107" s="135">
        <v>0</v>
      </c>
      <c r="P107" s="548">
        <v>1</v>
      </c>
      <c r="Q107" s="138">
        <v>0</v>
      </c>
      <c r="R107" s="135">
        <v>0</v>
      </c>
      <c r="S107" s="548">
        <v>1</v>
      </c>
      <c r="T107" s="138">
        <v>0</v>
      </c>
      <c r="U107" s="135">
        <v>0</v>
      </c>
      <c r="V107" s="107">
        <v>0</v>
      </c>
      <c r="W107" s="138">
        <v>0</v>
      </c>
      <c r="X107" s="135">
        <v>0</v>
      </c>
      <c r="Y107" s="549">
        <v>2</v>
      </c>
      <c r="Z107" s="138">
        <v>0</v>
      </c>
      <c r="AA107" s="135">
        <v>0</v>
      </c>
      <c r="AB107" s="107">
        <v>0</v>
      </c>
      <c r="AC107" s="138">
        <v>0</v>
      </c>
      <c r="AD107" s="135">
        <v>0</v>
      </c>
      <c r="AE107" s="107">
        <v>0</v>
      </c>
      <c r="AF107" s="108">
        <v>0</v>
      </c>
      <c r="AG107" s="135">
        <v>0</v>
      </c>
      <c r="AH107" s="107">
        <v>0</v>
      </c>
      <c r="AI107" s="138">
        <v>0</v>
      </c>
      <c r="AJ107" s="135">
        <v>0</v>
      </c>
      <c r="AK107" s="107">
        <v>0</v>
      </c>
      <c r="AL107" s="138">
        <v>0</v>
      </c>
      <c r="AM107" s="303">
        <f>C107+F107+I107+L107+O107+R107+U107+X107+AA107+AD107+AG107+AJ107</f>
        <v>0</v>
      </c>
      <c r="AN107" s="41">
        <f>AM107/AS107</f>
        <v>0</v>
      </c>
      <c r="AO107" s="42">
        <f>D107+G107+J107+M107+P107+S107+V107+Y107+AB107+AE107+AH107+AK107</f>
        <v>4</v>
      </c>
      <c r="AP107" s="43">
        <f>AO107/AS107</f>
        <v>1</v>
      </c>
      <c r="AQ107" s="44">
        <f>E107+H107+K107+N107+Q107+T107+W107+Z107+AC107+AF107+AI107+AL107</f>
        <v>0</v>
      </c>
      <c r="AR107" s="45">
        <f>AQ107/AS107</f>
        <v>0</v>
      </c>
      <c r="AS107" s="165">
        <f>SUM(C107:AL107)</f>
        <v>4</v>
      </c>
    </row>
    <row r="108" spans="1:45" ht="15.75" customHeight="1" thickBot="1" x14ac:dyDescent="0.3">
      <c r="A108" s="713" t="s">
        <v>469</v>
      </c>
      <c r="B108" s="714"/>
      <c r="C108" s="123">
        <v>0</v>
      </c>
      <c r="D108" s="392">
        <v>0</v>
      </c>
      <c r="E108" s="393">
        <v>0</v>
      </c>
      <c r="F108" s="123">
        <v>0</v>
      </c>
      <c r="G108" s="121">
        <v>1</v>
      </c>
      <c r="H108" s="122">
        <v>0</v>
      </c>
      <c r="I108" s="131">
        <v>3</v>
      </c>
      <c r="J108" s="129">
        <v>0</v>
      </c>
      <c r="K108" s="132">
        <v>2</v>
      </c>
      <c r="L108" s="120">
        <v>0</v>
      </c>
      <c r="M108" s="121">
        <v>0</v>
      </c>
      <c r="N108" s="124">
        <v>0</v>
      </c>
      <c r="O108" s="123">
        <v>0</v>
      </c>
      <c r="P108" s="121">
        <v>0</v>
      </c>
      <c r="Q108" s="124">
        <v>0</v>
      </c>
      <c r="R108" s="123">
        <v>0</v>
      </c>
      <c r="S108" s="549">
        <v>1</v>
      </c>
      <c r="T108" s="124">
        <v>0</v>
      </c>
      <c r="U108" s="123">
        <v>0</v>
      </c>
      <c r="V108" s="121">
        <v>0</v>
      </c>
      <c r="W108" s="124">
        <v>0</v>
      </c>
      <c r="X108" s="123">
        <v>0</v>
      </c>
      <c r="Y108" s="121">
        <v>0</v>
      </c>
      <c r="Z108" s="124">
        <v>1</v>
      </c>
      <c r="AA108" s="123">
        <v>0</v>
      </c>
      <c r="AB108" s="121">
        <v>0</v>
      </c>
      <c r="AC108" s="124">
        <v>0</v>
      </c>
      <c r="AD108" s="123">
        <v>0</v>
      </c>
      <c r="AE108" s="121">
        <v>0</v>
      </c>
      <c r="AF108" s="122">
        <v>0</v>
      </c>
      <c r="AG108" s="123">
        <v>0</v>
      </c>
      <c r="AH108" s="121">
        <v>0</v>
      </c>
      <c r="AI108" s="124">
        <v>0</v>
      </c>
      <c r="AJ108" s="123">
        <v>0</v>
      </c>
      <c r="AK108" s="121">
        <v>0</v>
      </c>
      <c r="AL108" s="124">
        <v>0</v>
      </c>
      <c r="AM108" s="303">
        <f>C108+F108+I108+L108+O108+R108+U108+X108+AA108+AD108+AG108+AJ108</f>
        <v>3</v>
      </c>
      <c r="AN108" s="41">
        <f>AM108/AS108</f>
        <v>0.375</v>
      </c>
      <c r="AO108" s="42">
        <f>D108+G108+J108+M108+P108+S108+V108+Y108+AB108+AE108+AH108+AK108</f>
        <v>2</v>
      </c>
      <c r="AP108" s="43">
        <f>AO108/AS108</f>
        <v>0.25</v>
      </c>
      <c r="AQ108" s="44">
        <v>0</v>
      </c>
      <c r="AR108" s="45">
        <v>0</v>
      </c>
      <c r="AS108" s="165">
        <f>SUM(C108:AL108)</f>
        <v>8</v>
      </c>
    </row>
    <row r="109" spans="1:45" ht="15.75" customHeight="1" thickBot="1" x14ac:dyDescent="0.3">
      <c r="A109" s="715" t="s">
        <v>121</v>
      </c>
      <c r="B109" s="716"/>
      <c r="C109" s="694" t="s">
        <v>1</v>
      </c>
      <c r="D109" s="695"/>
      <c r="E109" s="696"/>
      <c r="F109" s="694" t="s">
        <v>2</v>
      </c>
      <c r="G109" s="695"/>
      <c r="H109" s="695"/>
      <c r="I109" s="694" t="s">
        <v>3</v>
      </c>
      <c r="J109" s="695" t="s">
        <v>3</v>
      </c>
      <c r="K109" s="696" t="s">
        <v>3</v>
      </c>
      <c r="L109" s="695" t="s">
        <v>4</v>
      </c>
      <c r="M109" s="695" t="s">
        <v>4</v>
      </c>
      <c r="N109" s="696" t="s">
        <v>4</v>
      </c>
      <c r="O109" s="694" t="s">
        <v>5</v>
      </c>
      <c r="P109" s="695" t="s">
        <v>5</v>
      </c>
      <c r="Q109" s="696" t="s">
        <v>5</v>
      </c>
      <c r="R109" s="694" t="s">
        <v>6</v>
      </c>
      <c r="S109" s="695" t="s">
        <v>6</v>
      </c>
      <c r="T109" s="696" t="s">
        <v>6</v>
      </c>
      <c r="U109" s="694" t="s">
        <v>7</v>
      </c>
      <c r="V109" s="695" t="s">
        <v>7</v>
      </c>
      <c r="W109" s="696" t="s">
        <v>7</v>
      </c>
      <c r="X109" s="694" t="s">
        <v>8</v>
      </c>
      <c r="Y109" s="695" t="s">
        <v>8</v>
      </c>
      <c r="Z109" s="696" t="s">
        <v>8</v>
      </c>
      <c r="AA109" s="694" t="s">
        <v>9</v>
      </c>
      <c r="AB109" s="695" t="s">
        <v>9</v>
      </c>
      <c r="AC109" s="696" t="s">
        <v>9</v>
      </c>
      <c r="AD109" s="694" t="s">
        <v>10</v>
      </c>
      <c r="AE109" s="695" t="s">
        <v>10</v>
      </c>
      <c r="AF109" s="695" t="s">
        <v>10</v>
      </c>
      <c r="AG109" s="694" t="s">
        <v>11</v>
      </c>
      <c r="AH109" s="695" t="s">
        <v>11</v>
      </c>
      <c r="AI109" s="696" t="s">
        <v>11</v>
      </c>
      <c r="AJ109" s="694" t="s">
        <v>12</v>
      </c>
      <c r="AK109" s="695" t="s">
        <v>12</v>
      </c>
      <c r="AL109" s="696" t="s">
        <v>12</v>
      </c>
      <c r="AM109" s="300" t="s">
        <v>13</v>
      </c>
      <c r="AN109" s="655" t="s">
        <v>14</v>
      </c>
      <c r="AO109" s="301" t="s">
        <v>15</v>
      </c>
      <c r="AP109" s="301" t="s">
        <v>14</v>
      </c>
      <c r="AQ109" s="302" t="s">
        <v>83</v>
      </c>
      <c r="AR109" s="302" t="s">
        <v>14</v>
      </c>
      <c r="AS109" s="161" t="s">
        <v>84</v>
      </c>
    </row>
    <row r="110" spans="1:45" ht="15.75" customHeight="1" thickBot="1" x14ac:dyDescent="0.3">
      <c r="A110" s="707" t="s">
        <v>122</v>
      </c>
      <c r="B110" s="708"/>
      <c r="C110" s="109">
        <v>0</v>
      </c>
      <c r="D110" s="114">
        <v>0</v>
      </c>
      <c r="E110" s="383">
        <v>0</v>
      </c>
      <c r="F110" s="116">
        <v>0</v>
      </c>
      <c r="G110" s="114">
        <v>0</v>
      </c>
      <c r="H110" s="115">
        <v>0</v>
      </c>
      <c r="I110" s="116">
        <v>0</v>
      </c>
      <c r="J110" s="114">
        <v>0</v>
      </c>
      <c r="K110" s="115">
        <v>0</v>
      </c>
      <c r="L110" s="116">
        <v>0</v>
      </c>
      <c r="M110" s="114">
        <v>0</v>
      </c>
      <c r="N110" s="115">
        <v>0</v>
      </c>
      <c r="O110" s="116">
        <v>0</v>
      </c>
      <c r="P110" s="114">
        <v>0</v>
      </c>
      <c r="Q110" s="117">
        <v>0</v>
      </c>
      <c r="R110" s="116">
        <v>0</v>
      </c>
      <c r="S110" s="114">
        <v>0</v>
      </c>
      <c r="T110" s="117">
        <v>0</v>
      </c>
      <c r="U110" s="116">
        <v>0</v>
      </c>
      <c r="V110" s="114">
        <v>0</v>
      </c>
      <c r="W110" s="117">
        <v>0</v>
      </c>
      <c r="X110" s="116">
        <v>0</v>
      </c>
      <c r="Y110" s="114">
        <v>0</v>
      </c>
      <c r="Z110" s="117">
        <v>0</v>
      </c>
      <c r="AA110" s="116">
        <v>0</v>
      </c>
      <c r="AB110" s="114">
        <v>0</v>
      </c>
      <c r="AC110" s="117">
        <v>2</v>
      </c>
      <c r="AD110" s="116">
        <v>0</v>
      </c>
      <c r="AE110" s="114">
        <v>0</v>
      </c>
      <c r="AF110" s="117">
        <v>1</v>
      </c>
      <c r="AG110" s="116">
        <v>0</v>
      </c>
      <c r="AH110" s="114">
        <v>0</v>
      </c>
      <c r="AI110" s="117">
        <v>1</v>
      </c>
      <c r="AJ110" s="116">
        <v>0</v>
      </c>
      <c r="AK110" s="114">
        <v>0</v>
      </c>
      <c r="AL110" s="117">
        <v>1</v>
      </c>
      <c r="AM110" s="303">
        <v>0</v>
      </c>
      <c r="AN110" s="41">
        <v>0</v>
      </c>
      <c r="AO110" s="42">
        <v>0</v>
      </c>
      <c r="AP110" s="43">
        <v>0</v>
      </c>
      <c r="AQ110" s="44">
        <v>5</v>
      </c>
      <c r="AR110" s="45">
        <v>1</v>
      </c>
      <c r="AS110" s="656">
        <v>5</v>
      </c>
    </row>
    <row r="111" spans="1:45" ht="15.75" customHeight="1" thickBot="1" x14ac:dyDescent="0.3">
      <c r="A111" s="707" t="s">
        <v>123</v>
      </c>
      <c r="B111" s="708"/>
      <c r="C111" s="116">
        <v>5</v>
      </c>
      <c r="D111" s="114">
        <v>3</v>
      </c>
      <c r="E111" s="383">
        <v>4</v>
      </c>
      <c r="F111" s="116">
        <v>4</v>
      </c>
      <c r="G111" s="114">
        <v>3</v>
      </c>
      <c r="H111" s="115">
        <v>4</v>
      </c>
      <c r="I111" s="116">
        <v>4</v>
      </c>
      <c r="J111" s="114">
        <v>4</v>
      </c>
      <c r="K111" s="115">
        <v>4</v>
      </c>
      <c r="L111" s="116">
        <v>4</v>
      </c>
      <c r="M111" s="114">
        <v>3</v>
      </c>
      <c r="N111" s="115">
        <v>2</v>
      </c>
      <c r="O111" s="116">
        <v>4</v>
      </c>
      <c r="P111" s="114">
        <v>2</v>
      </c>
      <c r="Q111" s="117">
        <v>3</v>
      </c>
      <c r="R111" s="116">
        <v>4</v>
      </c>
      <c r="S111" s="114">
        <v>4</v>
      </c>
      <c r="T111" s="117">
        <v>2</v>
      </c>
      <c r="U111" s="116">
        <v>5</v>
      </c>
      <c r="V111" s="114">
        <v>1</v>
      </c>
      <c r="W111" s="117">
        <v>0</v>
      </c>
      <c r="X111" s="116">
        <v>3</v>
      </c>
      <c r="Y111" s="114">
        <v>1</v>
      </c>
      <c r="Z111" s="117">
        <v>2</v>
      </c>
      <c r="AA111" s="116">
        <v>4</v>
      </c>
      <c r="AB111" s="114">
        <v>1</v>
      </c>
      <c r="AC111" s="117">
        <v>1</v>
      </c>
      <c r="AD111" s="116">
        <v>4</v>
      </c>
      <c r="AE111" s="114">
        <v>4</v>
      </c>
      <c r="AF111" s="117">
        <v>0</v>
      </c>
      <c r="AG111" s="116">
        <v>4</v>
      </c>
      <c r="AH111" s="114">
        <v>3</v>
      </c>
      <c r="AI111" s="117">
        <v>0</v>
      </c>
      <c r="AJ111" s="116">
        <v>2</v>
      </c>
      <c r="AK111" s="114">
        <v>5</v>
      </c>
      <c r="AL111" s="117">
        <v>0</v>
      </c>
      <c r="AM111" s="303">
        <v>47</v>
      </c>
      <c r="AN111" s="41">
        <v>0.4563106796116505</v>
      </c>
      <c r="AO111" s="42">
        <v>34</v>
      </c>
      <c r="AP111" s="43">
        <v>0.3300970873786408</v>
      </c>
      <c r="AQ111" s="44">
        <v>22</v>
      </c>
      <c r="AR111" s="45">
        <v>0.21359223300970873</v>
      </c>
      <c r="AS111" s="656">
        <v>103</v>
      </c>
    </row>
    <row r="112" spans="1:45" ht="15.75" customHeight="1" thickBot="1" x14ac:dyDescent="0.3">
      <c r="A112" s="709" t="s">
        <v>124</v>
      </c>
      <c r="B112" s="710"/>
      <c r="C112" s="123">
        <v>0</v>
      </c>
      <c r="D112" s="121">
        <v>0</v>
      </c>
      <c r="E112" s="435">
        <v>0</v>
      </c>
      <c r="F112" s="123">
        <v>0</v>
      </c>
      <c r="G112" s="121">
        <v>0</v>
      </c>
      <c r="H112" s="122">
        <v>0</v>
      </c>
      <c r="I112" s="123">
        <v>0</v>
      </c>
      <c r="J112" s="121">
        <v>0</v>
      </c>
      <c r="K112" s="122">
        <v>0</v>
      </c>
      <c r="L112" s="123">
        <v>0</v>
      </c>
      <c r="M112" s="121">
        <v>0</v>
      </c>
      <c r="N112" s="122">
        <v>0</v>
      </c>
      <c r="O112" s="123">
        <v>0</v>
      </c>
      <c r="P112" s="121">
        <v>0</v>
      </c>
      <c r="Q112" s="124">
        <v>0</v>
      </c>
      <c r="R112" s="123">
        <v>0</v>
      </c>
      <c r="S112" s="121">
        <v>0</v>
      </c>
      <c r="T112" s="124">
        <v>0</v>
      </c>
      <c r="U112" s="123">
        <v>0</v>
      </c>
      <c r="V112" s="121">
        <v>0</v>
      </c>
      <c r="W112" s="124">
        <v>0</v>
      </c>
      <c r="X112" s="123">
        <v>0</v>
      </c>
      <c r="Y112" s="121">
        <v>0</v>
      </c>
      <c r="Z112" s="124">
        <v>0</v>
      </c>
      <c r="AA112" s="123">
        <v>0</v>
      </c>
      <c r="AB112" s="121">
        <v>0</v>
      </c>
      <c r="AC112" s="124">
        <v>0</v>
      </c>
      <c r="AD112" s="123">
        <v>0</v>
      </c>
      <c r="AE112" s="121">
        <v>0</v>
      </c>
      <c r="AF112" s="124">
        <v>0</v>
      </c>
      <c r="AG112" s="123">
        <v>0</v>
      </c>
      <c r="AH112" s="121">
        <v>0</v>
      </c>
      <c r="AI112" s="124">
        <v>0</v>
      </c>
      <c r="AJ112" s="123">
        <v>0</v>
      </c>
      <c r="AK112" s="121">
        <v>0</v>
      </c>
      <c r="AL112" s="124">
        <v>0</v>
      </c>
      <c r="AM112" s="303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656">
        <v>0</v>
      </c>
    </row>
    <row r="113" spans="1:45" ht="15.75" customHeight="1" thickBot="1" x14ac:dyDescent="0.3">
      <c r="A113" s="704" t="s">
        <v>125</v>
      </c>
      <c r="B113" s="705"/>
      <c r="C113" s="123">
        <v>0</v>
      </c>
      <c r="D113" s="121">
        <v>0</v>
      </c>
      <c r="E113" s="435">
        <v>0</v>
      </c>
      <c r="F113" s="123">
        <v>0</v>
      </c>
      <c r="G113" s="121">
        <v>0</v>
      </c>
      <c r="H113" s="122">
        <v>0</v>
      </c>
      <c r="I113" s="123">
        <v>0</v>
      </c>
      <c r="J113" s="121">
        <v>0</v>
      </c>
      <c r="K113" s="122">
        <v>0</v>
      </c>
      <c r="L113" s="123">
        <v>0</v>
      </c>
      <c r="M113" s="121">
        <v>0</v>
      </c>
      <c r="N113" s="122">
        <v>0</v>
      </c>
      <c r="O113" s="123">
        <v>0</v>
      </c>
      <c r="P113" s="121">
        <v>0</v>
      </c>
      <c r="Q113" s="124">
        <v>0</v>
      </c>
      <c r="R113" s="123">
        <v>0</v>
      </c>
      <c r="S113" s="121">
        <v>0</v>
      </c>
      <c r="T113" s="124">
        <v>0</v>
      </c>
      <c r="U113" s="123">
        <v>0</v>
      </c>
      <c r="V113" s="121">
        <v>0</v>
      </c>
      <c r="W113" s="124">
        <v>0</v>
      </c>
      <c r="X113" s="123">
        <v>0</v>
      </c>
      <c r="Y113" s="121">
        <v>0</v>
      </c>
      <c r="Z113" s="124">
        <v>0</v>
      </c>
      <c r="AA113" s="123">
        <v>0</v>
      </c>
      <c r="AB113" s="121">
        <v>0</v>
      </c>
      <c r="AC113" s="124">
        <v>0</v>
      </c>
      <c r="AD113" s="123">
        <v>0</v>
      </c>
      <c r="AE113" s="121">
        <v>0</v>
      </c>
      <c r="AF113" s="124">
        <v>0</v>
      </c>
      <c r="AG113" s="123">
        <v>0</v>
      </c>
      <c r="AH113" s="121">
        <v>0</v>
      </c>
      <c r="AI113" s="124">
        <v>0</v>
      </c>
      <c r="AJ113" s="123">
        <v>0</v>
      </c>
      <c r="AK113" s="121">
        <v>0</v>
      </c>
      <c r="AL113" s="124">
        <v>0</v>
      </c>
      <c r="AM113" s="305">
        <v>0</v>
      </c>
      <c r="AN113" s="78">
        <v>0</v>
      </c>
      <c r="AO113" s="79">
        <v>0</v>
      </c>
      <c r="AP113" s="80">
        <v>0</v>
      </c>
      <c r="AQ113" s="88">
        <v>2</v>
      </c>
      <c r="AR113" s="81">
        <v>0</v>
      </c>
      <c r="AS113" s="656">
        <v>0</v>
      </c>
    </row>
    <row r="114" spans="1:45" ht="15.75" customHeight="1" thickBot="1" x14ac:dyDescent="0.3">
      <c r="A114" s="706" t="s">
        <v>126</v>
      </c>
      <c r="B114" s="703"/>
      <c r="C114" s="694" t="s">
        <v>1</v>
      </c>
      <c r="D114" s="695"/>
      <c r="E114" s="696"/>
      <c r="F114" s="694" t="s">
        <v>2</v>
      </c>
      <c r="G114" s="695"/>
      <c r="H114" s="695"/>
      <c r="I114" s="694" t="s">
        <v>3</v>
      </c>
      <c r="J114" s="695" t="s">
        <v>3</v>
      </c>
      <c r="K114" s="696" t="s">
        <v>3</v>
      </c>
      <c r="L114" s="694" t="s">
        <v>4</v>
      </c>
      <c r="M114" s="695" t="s">
        <v>3</v>
      </c>
      <c r="N114" s="696" t="s">
        <v>3</v>
      </c>
      <c r="O114" s="694" t="s">
        <v>5</v>
      </c>
      <c r="P114" s="695" t="s">
        <v>5</v>
      </c>
      <c r="Q114" s="696" t="s">
        <v>5</v>
      </c>
      <c r="R114" s="694" t="s">
        <v>6</v>
      </c>
      <c r="S114" s="695" t="s">
        <v>6</v>
      </c>
      <c r="T114" s="696" t="s">
        <v>6</v>
      </c>
      <c r="U114" s="690" t="s">
        <v>7</v>
      </c>
      <c r="V114" s="690"/>
      <c r="W114" s="690"/>
      <c r="X114" s="689" t="s">
        <v>8</v>
      </c>
      <c r="Y114" s="690"/>
      <c r="Z114" s="691"/>
      <c r="AA114" s="690" t="s">
        <v>9</v>
      </c>
      <c r="AB114" s="690"/>
      <c r="AC114" s="690"/>
      <c r="AD114" s="689" t="s">
        <v>10</v>
      </c>
      <c r="AE114" s="690"/>
      <c r="AF114" s="690"/>
      <c r="AG114" s="689" t="s">
        <v>11</v>
      </c>
      <c r="AH114" s="690"/>
      <c r="AI114" s="691"/>
      <c r="AJ114" s="689" t="s">
        <v>12</v>
      </c>
      <c r="AK114" s="690"/>
      <c r="AL114" s="691"/>
      <c r="AM114" s="306" t="s">
        <v>13</v>
      </c>
      <c r="AN114" s="307" t="s">
        <v>14</v>
      </c>
      <c r="AO114" s="649" t="s">
        <v>15</v>
      </c>
      <c r="AP114" s="649" t="s">
        <v>14</v>
      </c>
      <c r="AQ114" s="651" t="s">
        <v>83</v>
      </c>
      <c r="AR114" s="651" t="s">
        <v>14</v>
      </c>
      <c r="AS114" s="161" t="s">
        <v>84</v>
      </c>
    </row>
    <row r="115" spans="1:45" ht="15.75" customHeight="1" thickBot="1" x14ac:dyDescent="0.3">
      <c r="A115" s="697" t="s">
        <v>127</v>
      </c>
      <c r="B115" s="308" t="s">
        <v>128</v>
      </c>
      <c r="C115" s="109">
        <v>4</v>
      </c>
      <c r="D115" s="110">
        <v>1</v>
      </c>
      <c r="E115" s="309">
        <v>5</v>
      </c>
      <c r="F115" s="109">
        <v>1</v>
      </c>
      <c r="G115" s="110">
        <v>0</v>
      </c>
      <c r="H115" s="309">
        <v>0</v>
      </c>
      <c r="I115" s="109">
        <v>8</v>
      </c>
      <c r="J115" s="110">
        <v>3</v>
      </c>
      <c r="K115" s="309">
        <v>8</v>
      </c>
      <c r="L115" s="109">
        <v>4</v>
      </c>
      <c r="M115" s="110">
        <v>0</v>
      </c>
      <c r="N115" s="309">
        <v>7</v>
      </c>
      <c r="O115" s="109">
        <v>2</v>
      </c>
      <c r="P115" s="604">
        <v>3</v>
      </c>
      <c r="Q115" s="111">
        <v>1</v>
      </c>
      <c r="R115" s="109">
        <v>0</v>
      </c>
      <c r="S115" s="604">
        <v>8</v>
      </c>
      <c r="T115" s="111">
        <v>0</v>
      </c>
      <c r="U115" s="109">
        <v>8</v>
      </c>
      <c r="V115" s="110">
        <v>1</v>
      </c>
      <c r="W115" s="111">
        <v>2</v>
      </c>
      <c r="X115" s="109">
        <v>8</v>
      </c>
      <c r="Y115" s="110">
        <v>0</v>
      </c>
      <c r="Z115" s="397">
        <v>5</v>
      </c>
      <c r="AA115" s="109">
        <v>6</v>
      </c>
      <c r="AB115" s="110">
        <v>2</v>
      </c>
      <c r="AC115" s="111">
        <v>9</v>
      </c>
      <c r="AD115" s="396">
        <v>2</v>
      </c>
      <c r="AE115" s="110">
        <v>1</v>
      </c>
      <c r="AF115" s="397">
        <v>2</v>
      </c>
      <c r="AG115" s="109">
        <v>2</v>
      </c>
      <c r="AH115" s="110">
        <v>2</v>
      </c>
      <c r="AI115" s="111">
        <v>1</v>
      </c>
      <c r="AJ115" s="109">
        <v>3</v>
      </c>
      <c r="AK115" s="110">
        <v>1</v>
      </c>
      <c r="AL115" s="111">
        <v>0</v>
      </c>
      <c r="AM115" s="303">
        <v>48</v>
      </c>
      <c r="AN115" s="310">
        <v>0.43636363636363634</v>
      </c>
      <c r="AO115" s="311">
        <v>22</v>
      </c>
      <c r="AP115" s="312">
        <v>0.2</v>
      </c>
      <c r="AQ115" s="313">
        <v>40</v>
      </c>
      <c r="AR115" s="45">
        <v>0.36363636363636365</v>
      </c>
      <c r="AS115" s="662">
        <v>110</v>
      </c>
    </row>
    <row r="116" spans="1:45" ht="15.75" customHeight="1" thickBot="1" x14ac:dyDescent="0.3">
      <c r="A116" s="698"/>
      <c r="B116" s="314" t="s">
        <v>129</v>
      </c>
      <c r="C116" s="116">
        <v>3</v>
      </c>
      <c r="D116" s="114">
        <v>1</v>
      </c>
      <c r="E116" s="315">
        <v>5</v>
      </c>
      <c r="F116" s="116">
        <v>1</v>
      </c>
      <c r="G116" s="114">
        <v>0</v>
      </c>
      <c r="H116" s="315">
        <v>0</v>
      </c>
      <c r="I116" s="116">
        <v>10</v>
      </c>
      <c r="J116" s="114">
        <v>3</v>
      </c>
      <c r="K116" s="315">
        <v>8</v>
      </c>
      <c r="L116" s="116">
        <v>7</v>
      </c>
      <c r="M116" s="114">
        <v>0</v>
      </c>
      <c r="N116" s="315">
        <v>9</v>
      </c>
      <c r="O116" s="116">
        <v>2</v>
      </c>
      <c r="P116" s="605">
        <v>11</v>
      </c>
      <c r="Q116" s="117">
        <v>1</v>
      </c>
      <c r="R116" s="116">
        <v>0</v>
      </c>
      <c r="S116" s="605">
        <v>7</v>
      </c>
      <c r="T116" s="117">
        <v>0</v>
      </c>
      <c r="U116" s="116">
        <v>8</v>
      </c>
      <c r="V116" s="114">
        <v>1</v>
      </c>
      <c r="W116" s="117">
        <v>2</v>
      </c>
      <c r="X116" s="116">
        <v>12</v>
      </c>
      <c r="Y116" s="114">
        <v>0</v>
      </c>
      <c r="Z116" s="115">
        <v>4</v>
      </c>
      <c r="AA116" s="116">
        <v>8</v>
      </c>
      <c r="AB116" s="114">
        <v>2</v>
      </c>
      <c r="AC116" s="117">
        <v>9</v>
      </c>
      <c r="AD116" s="113">
        <v>5</v>
      </c>
      <c r="AE116" s="114">
        <v>5</v>
      </c>
      <c r="AF116" s="115">
        <v>2</v>
      </c>
      <c r="AG116" s="116">
        <v>2</v>
      </c>
      <c r="AH116" s="114">
        <v>2</v>
      </c>
      <c r="AI116" s="117">
        <v>1</v>
      </c>
      <c r="AJ116" s="116">
        <v>3</v>
      </c>
      <c r="AK116" s="114">
        <v>0</v>
      </c>
      <c r="AL116" s="117">
        <v>0</v>
      </c>
      <c r="AM116" s="316">
        <v>61</v>
      </c>
      <c r="AN116" s="317">
        <v>0.45522388059701491</v>
      </c>
      <c r="AO116" s="318">
        <v>32</v>
      </c>
      <c r="AP116" s="319">
        <v>0.23880597014925373</v>
      </c>
      <c r="AQ116" s="320">
        <v>41</v>
      </c>
      <c r="AR116" s="321">
        <v>0.30597014925373134</v>
      </c>
      <c r="AS116" s="656">
        <v>134</v>
      </c>
    </row>
    <row r="117" spans="1:45" ht="15.75" customHeight="1" thickBot="1" x14ac:dyDescent="0.3">
      <c r="A117" s="698"/>
      <c r="B117" s="322" t="s">
        <v>130</v>
      </c>
      <c r="C117" s="131">
        <v>2</v>
      </c>
      <c r="D117" s="129">
        <v>0</v>
      </c>
      <c r="E117" s="323">
        <v>0</v>
      </c>
      <c r="F117" s="131">
        <v>0</v>
      </c>
      <c r="G117" s="129">
        <v>0</v>
      </c>
      <c r="H117" s="323">
        <v>0</v>
      </c>
      <c r="I117" s="131">
        <v>0</v>
      </c>
      <c r="J117" s="129">
        <v>0</v>
      </c>
      <c r="K117" s="323">
        <v>0</v>
      </c>
      <c r="L117" s="131">
        <v>0</v>
      </c>
      <c r="M117" s="129">
        <v>0</v>
      </c>
      <c r="N117" s="323">
        <v>0</v>
      </c>
      <c r="O117" s="131">
        <v>0</v>
      </c>
      <c r="P117" s="606">
        <v>2</v>
      </c>
      <c r="Q117" s="132">
        <v>0</v>
      </c>
      <c r="R117" s="131">
        <v>0</v>
      </c>
      <c r="S117" s="606">
        <v>1</v>
      </c>
      <c r="T117" s="132">
        <v>0</v>
      </c>
      <c r="U117" s="131">
        <v>2</v>
      </c>
      <c r="V117" s="129">
        <v>0</v>
      </c>
      <c r="W117" s="132">
        <v>0</v>
      </c>
      <c r="X117" s="131">
        <v>1</v>
      </c>
      <c r="Y117" s="129">
        <v>0</v>
      </c>
      <c r="Z117" s="130">
        <v>2</v>
      </c>
      <c r="AA117" s="131">
        <v>0</v>
      </c>
      <c r="AB117" s="129">
        <v>1</v>
      </c>
      <c r="AC117" s="132">
        <v>0</v>
      </c>
      <c r="AD117" s="128">
        <v>1</v>
      </c>
      <c r="AE117" s="129">
        <v>0</v>
      </c>
      <c r="AF117" s="130">
        <v>0</v>
      </c>
      <c r="AG117" s="131">
        <v>0</v>
      </c>
      <c r="AH117" s="129">
        <v>0</v>
      </c>
      <c r="AI117" s="132">
        <v>0</v>
      </c>
      <c r="AJ117" s="131">
        <v>0</v>
      </c>
      <c r="AK117" s="129">
        <v>1</v>
      </c>
      <c r="AL117" s="132">
        <v>0</v>
      </c>
      <c r="AM117" s="324">
        <v>6</v>
      </c>
      <c r="AN117" s="325">
        <v>0.46153846153846156</v>
      </c>
      <c r="AO117" s="326">
        <v>5</v>
      </c>
      <c r="AP117" s="327">
        <v>0.38461538461538464</v>
      </c>
      <c r="AQ117" s="328">
        <v>2</v>
      </c>
      <c r="AR117" s="52">
        <v>0.15384615384615385</v>
      </c>
      <c r="AS117" s="656">
        <v>13</v>
      </c>
    </row>
    <row r="118" spans="1:45" ht="15.75" customHeight="1" thickBot="1" x14ac:dyDescent="0.3">
      <c r="A118" s="699" t="s">
        <v>131</v>
      </c>
      <c r="B118" s="308" t="s">
        <v>132</v>
      </c>
      <c r="C118" s="109">
        <v>1</v>
      </c>
      <c r="D118" s="110">
        <v>0</v>
      </c>
      <c r="E118" s="309">
        <v>1</v>
      </c>
      <c r="F118" s="109">
        <v>1</v>
      </c>
      <c r="G118" s="110">
        <v>3</v>
      </c>
      <c r="H118" s="309">
        <v>7</v>
      </c>
      <c r="I118" s="109">
        <v>3</v>
      </c>
      <c r="J118" s="110">
        <v>1</v>
      </c>
      <c r="K118" s="309">
        <v>3</v>
      </c>
      <c r="L118" s="109">
        <v>1</v>
      </c>
      <c r="M118" s="110">
        <v>1</v>
      </c>
      <c r="N118" s="309">
        <v>4</v>
      </c>
      <c r="O118" s="109">
        <v>0</v>
      </c>
      <c r="P118" s="604">
        <v>1</v>
      </c>
      <c r="Q118" s="111">
        <v>1</v>
      </c>
      <c r="R118" s="109">
        <v>4</v>
      </c>
      <c r="S118" s="604">
        <v>1</v>
      </c>
      <c r="T118" s="111">
        <v>2</v>
      </c>
      <c r="U118" s="109">
        <v>6</v>
      </c>
      <c r="V118" s="110">
        <v>0</v>
      </c>
      <c r="W118" s="111">
        <v>5</v>
      </c>
      <c r="X118" s="109">
        <v>3</v>
      </c>
      <c r="Y118" s="110">
        <v>0</v>
      </c>
      <c r="Z118" s="397">
        <v>1</v>
      </c>
      <c r="AA118" s="109">
        <v>3</v>
      </c>
      <c r="AB118" s="110">
        <v>0</v>
      </c>
      <c r="AC118" s="111">
        <v>2</v>
      </c>
      <c r="AD118" s="565">
        <v>4</v>
      </c>
      <c r="AE118" s="110">
        <v>0</v>
      </c>
      <c r="AF118" s="397">
        <v>5</v>
      </c>
      <c r="AG118" s="109">
        <v>2</v>
      </c>
      <c r="AH118" s="110">
        <v>0</v>
      </c>
      <c r="AI118" s="111">
        <v>3</v>
      </c>
      <c r="AJ118" s="109">
        <v>1</v>
      </c>
      <c r="AK118" s="110">
        <v>0</v>
      </c>
      <c r="AL118" s="111">
        <v>0</v>
      </c>
      <c r="AM118" s="303">
        <v>29</v>
      </c>
      <c r="AN118" s="310">
        <v>0.41428571428571431</v>
      </c>
      <c r="AO118" s="311">
        <v>7</v>
      </c>
      <c r="AP118" s="312">
        <v>0.1</v>
      </c>
      <c r="AQ118" s="313">
        <v>34</v>
      </c>
      <c r="AR118" s="45">
        <v>0.48571428571428571</v>
      </c>
      <c r="AS118" s="662">
        <v>70</v>
      </c>
    </row>
    <row r="119" spans="1:45" ht="15.75" customHeight="1" thickBot="1" x14ac:dyDescent="0.3">
      <c r="A119" s="700"/>
      <c r="B119" s="314" t="s">
        <v>129</v>
      </c>
      <c r="C119" s="116">
        <v>1</v>
      </c>
      <c r="D119" s="114">
        <v>0</v>
      </c>
      <c r="E119" s="315">
        <v>1</v>
      </c>
      <c r="F119" s="116">
        <v>1</v>
      </c>
      <c r="G119" s="114">
        <v>5</v>
      </c>
      <c r="H119" s="315">
        <v>7</v>
      </c>
      <c r="I119" s="116">
        <v>2</v>
      </c>
      <c r="J119" s="114">
        <v>1</v>
      </c>
      <c r="K119" s="315">
        <v>7</v>
      </c>
      <c r="L119" s="116">
        <v>5</v>
      </c>
      <c r="M119" s="114">
        <v>1</v>
      </c>
      <c r="N119" s="315">
        <v>4</v>
      </c>
      <c r="O119" s="116">
        <v>0</v>
      </c>
      <c r="P119" s="605">
        <v>1</v>
      </c>
      <c r="Q119" s="117">
        <v>2</v>
      </c>
      <c r="R119" s="116">
        <v>5</v>
      </c>
      <c r="S119" s="605">
        <v>1</v>
      </c>
      <c r="T119" s="117">
        <v>2</v>
      </c>
      <c r="U119" s="116">
        <v>6</v>
      </c>
      <c r="V119" s="114">
        <v>0</v>
      </c>
      <c r="W119" s="117">
        <v>6</v>
      </c>
      <c r="X119" s="116">
        <v>4</v>
      </c>
      <c r="Y119" s="114">
        <v>0</v>
      </c>
      <c r="Z119" s="115">
        <v>1</v>
      </c>
      <c r="AA119" s="116">
        <v>3</v>
      </c>
      <c r="AB119" s="114">
        <v>0</v>
      </c>
      <c r="AC119" s="117">
        <v>6</v>
      </c>
      <c r="AD119" s="566">
        <v>4</v>
      </c>
      <c r="AE119" s="114">
        <v>0</v>
      </c>
      <c r="AF119" s="115">
        <v>8</v>
      </c>
      <c r="AG119" s="116">
        <v>2</v>
      </c>
      <c r="AH119" s="114">
        <v>0</v>
      </c>
      <c r="AI119" s="117">
        <v>3</v>
      </c>
      <c r="AJ119" s="116">
        <v>1</v>
      </c>
      <c r="AK119" s="114">
        <v>0</v>
      </c>
      <c r="AL119" s="117">
        <v>0</v>
      </c>
      <c r="AM119" s="316">
        <v>34</v>
      </c>
      <c r="AN119" s="317">
        <v>0.37777777777777777</v>
      </c>
      <c r="AO119" s="318">
        <v>9</v>
      </c>
      <c r="AP119" s="319">
        <v>0.1</v>
      </c>
      <c r="AQ119" s="320">
        <v>47</v>
      </c>
      <c r="AR119" s="321">
        <v>0.52222222222222225</v>
      </c>
      <c r="AS119" s="656">
        <v>90</v>
      </c>
    </row>
    <row r="120" spans="1:45" ht="15.75" customHeight="1" thickBot="1" x14ac:dyDescent="0.3">
      <c r="A120" s="701"/>
      <c r="B120" s="322" t="s">
        <v>130</v>
      </c>
      <c r="C120" s="131">
        <v>0</v>
      </c>
      <c r="D120" s="129">
        <v>0</v>
      </c>
      <c r="E120" s="323">
        <v>0</v>
      </c>
      <c r="F120" s="131">
        <v>0</v>
      </c>
      <c r="G120" s="129">
        <v>0</v>
      </c>
      <c r="H120" s="323">
        <v>0</v>
      </c>
      <c r="I120" s="131">
        <v>1</v>
      </c>
      <c r="J120" s="129">
        <v>0</v>
      </c>
      <c r="K120" s="323">
        <v>0</v>
      </c>
      <c r="L120" s="131">
        <v>0</v>
      </c>
      <c r="M120" s="129">
        <v>0</v>
      </c>
      <c r="N120" s="323">
        <v>0</v>
      </c>
      <c r="O120" s="131">
        <v>0</v>
      </c>
      <c r="P120" s="606">
        <v>0</v>
      </c>
      <c r="Q120" s="132">
        <v>0</v>
      </c>
      <c r="R120" s="131">
        <v>3</v>
      </c>
      <c r="S120" s="606">
        <v>0</v>
      </c>
      <c r="T120" s="132">
        <v>0</v>
      </c>
      <c r="U120" s="131">
        <v>1</v>
      </c>
      <c r="V120" s="129">
        <v>0</v>
      </c>
      <c r="W120" s="132">
        <v>0</v>
      </c>
      <c r="X120" s="131">
        <v>2</v>
      </c>
      <c r="Y120" s="129">
        <v>0</v>
      </c>
      <c r="Z120" s="130">
        <v>0</v>
      </c>
      <c r="AA120" s="131">
        <v>3</v>
      </c>
      <c r="AB120" s="129">
        <v>0</v>
      </c>
      <c r="AC120" s="132">
        <v>0</v>
      </c>
      <c r="AD120" s="567">
        <v>0</v>
      </c>
      <c r="AE120" s="129">
        <v>0</v>
      </c>
      <c r="AF120" s="130">
        <v>0</v>
      </c>
      <c r="AG120" s="131">
        <v>1</v>
      </c>
      <c r="AH120" s="129">
        <v>0</v>
      </c>
      <c r="AI120" s="132">
        <v>0</v>
      </c>
      <c r="AJ120" s="131">
        <v>0</v>
      </c>
      <c r="AK120" s="129">
        <v>0</v>
      </c>
      <c r="AL120" s="132">
        <v>0</v>
      </c>
      <c r="AM120" s="324">
        <v>11</v>
      </c>
      <c r="AN120" s="325">
        <v>1</v>
      </c>
      <c r="AO120" s="326">
        <v>0</v>
      </c>
      <c r="AP120" s="327">
        <v>0</v>
      </c>
      <c r="AQ120" s="328">
        <v>0</v>
      </c>
      <c r="AR120" s="52">
        <v>0</v>
      </c>
      <c r="AS120" s="656">
        <v>11</v>
      </c>
    </row>
    <row r="121" spans="1:45" ht="15.75" customHeight="1" thickBot="1" x14ac:dyDescent="0.3">
      <c r="A121" s="640" t="s">
        <v>133</v>
      </c>
      <c r="B121" s="329" t="s">
        <v>134</v>
      </c>
      <c r="C121" s="332">
        <v>1</v>
      </c>
      <c r="D121" s="330">
        <v>0</v>
      </c>
      <c r="E121" s="331">
        <v>0</v>
      </c>
      <c r="F121" s="332">
        <v>0</v>
      </c>
      <c r="G121" s="330">
        <v>0</v>
      </c>
      <c r="H121" s="331">
        <v>0</v>
      </c>
      <c r="I121" s="332">
        <v>0</v>
      </c>
      <c r="J121" s="330">
        <v>0</v>
      </c>
      <c r="K121" s="331">
        <v>1</v>
      </c>
      <c r="L121" s="332">
        <v>1</v>
      </c>
      <c r="M121" s="330">
        <v>0</v>
      </c>
      <c r="N121" s="331">
        <v>0</v>
      </c>
      <c r="O121" s="332">
        <v>0</v>
      </c>
      <c r="P121" s="628">
        <v>0</v>
      </c>
      <c r="Q121" s="433">
        <v>0</v>
      </c>
      <c r="R121" s="332">
        <v>0</v>
      </c>
      <c r="S121" s="628">
        <v>0</v>
      </c>
      <c r="T121" s="433">
        <v>0</v>
      </c>
      <c r="U121" s="332">
        <v>0</v>
      </c>
      <c r="V121" s="330">
        <v>0</v>
      </c>
      <c r="W121" s="433">
        <v>0</v>
      </c>
      <c r="X121" s="332">
        <v>1</v>
      </c>
      <c r="Y121" s="333">
        <v>0</v>
      </c>
      <c r="Z121" s="629">
        <v>1</v>
      </c>
      <c r="AA121" s="332">
        <v>0</v>
      </c>
      <c r="AB121" s="333">
        <v>0</v>
      </c>
      <c r="AC121" s="630">
        <v>0</v>
      </c>
      <c r="AD121" s="395">
        <v>0</v>
      </c>
      <c r="AE121" s="333">
        <v>0</v>
      </c>
      <c r="AF121" s="629">
        <v>0</v>
      </c>
      <c r="AG121" s="332">
        <v>0</v>
      </c>
      <c r="AH121" s="333">
        <v>0</v>
      </c>
      <c r="AI121" s="630">
        <v>0</v>
      </c>
      <c r="AJ121" s="332">
        <v>0</v>
      </c>
      <c r="AK121" s="333">
        <v>0</v>
      </c>
      <c r="AL121" s="630">
        <v>0</v>
      </c>
      <c r="AM121" s="334">
        <v>3</v>
      </c>
      <c r="AN121" s="335">
        <v>0.6</v>
      </c>
      <c r="AO121" s="336">
        <v>0</v>
      </c>
      <c r="AP121" s="337">
        <v>0</v>
      </c>
      <c r="AQ121" s="338">
        <v>2</v>
      </c>
      <c r="AR121" s="339">
        <v>0.4</v>
      </c>
      <c r="AS121" s="662">
        <v>5</v>
      </c>
    </row>
    <row r="122" spans="1:45" ht="15.75" customHeight="1" thickBot="1" x14ac:dyDescent="0.3">
      <c r="A122" s="699" t="s">
        <v>135</v>
      </c>
      <c r="B122" s="308" t="s">
        <v>136</v>
      </c>
      <c r="C122" s="109">
        <v>5</v>
      </c>
      <c r="D122" s="110">
        <v>1</v>
      </c>
      <c r="E122" s="309">
        <v>4</v>
      </c>
      <c r="F122" s="109">
        <v>1</v>
      </c>
      <c r="G122" s="110">
        <v>5</v>
      </c>
      <c r="H122" s="309">
        <v>4</v>
      </c>
      <c r="I122" s="109">
        <v>2</v>
      </c>
      <c r="J122" s="110">
        <v>2</v>
      </c>
      <c r="K122" s="309">
        <v>1</v>
      </c>
      <c r="L122" s="109">
        <v>6</v>
      </c>
      <c r="M122" s="110">
        <v>3</v>
      </c>
      <c r="N122" s="309">
        <v>5</v>
      </c>
      <c r="O122" s="109">
        <v>6</v>
      </c>
      <c r="P122" s="604">
        <v>5</v>
      </c>
      <c r="Q122" s="111">
        <v>2</v>
      </c>
      <c r="R122" s="109">
        <v>0</v>
      </c>
      <c r="S122" s="604">
        <v>7</v>
      </c>
      <c r="T122" s="111">
        <v>6</v>
      </c>
      <c r="U122" s="109">
        <v>4</v>
      </c>
      <c r="V122" s="110">
        <v>4</v>
      </c>
      <c r="W122" s="111">
        <v>1</v>
      </c>
      <c r="X122" s="398">
        <v>2</v>
      </c>
      <c r="Y122" s="110">
        <v>6</v>
      </c>
      <c r="Z122" s="397">
        <v>4</v>
      </c>
      <c r="AA122" s="109">
        <v>8</v>
      </c>
      <c r="AB122" s="110">
        <v>6</v>
      </c>
      <c r="AC122" s="111">
        <v>8</v>
      </c>
      <c r="AD122" s="396">
        <v>2</v>
      </c>
      <c r="AE122" s="110">
        <v>9</v>
      </c>
      <c r="AF122" s="397">
        <v>12</v>
      </c>
      <c r="AG122" s="109">
        <v>5</v>
      </c>
      <c r="AH122" s="110">
        <v>2</v>
      </c>
      <c r="AI122" s="111">
        <v>7</v>
      </c>
      <c r="AJ122" s="109">
        <v>5</v>
      </c>
      <c r="AK122" s="110">
        <v>5</v>
      </c>
      <c r="AL122" s="111">
        <v>2</v>
      </c>
      <c r="AM122" s="303">
        <v>46</v>
      </c>
      <c r="AN122" s="340">
        <v>0.2929936305732484</v>
      </c>
      <c r="AO122" s="341">
        <v>55</v>
      </c>
      <c r="AP122" s="342">
        <v>0.3503184713375796</v>
      </c>
      <c r="AQ122" s="343">
        <v>56</v>
      </c>
      <c r="AR122" s="256">
        <v>0.35668789808917195</v>
      </c>
      <c r="AS122" s="662">
        <v>157</v>
      </c>
    </row>
    <row r="123" spans="1:45" ht="15.75" customHeight="1" thickBot="1" x14ac:dyDescent="0.3">
      <c r="A123" s="700"/>
      <c r="B123" s="314" t="s">
        <v>129</v>
      </c>
      <c r="C123" s="116">
        <v>5</v>
      </c>
      <c r="D123" s="114">
        <v>1</v>
      </c>
      <c r="E123" s="315">
        <v>2</v>
      </c>
      <c r="F123" s="116">
        <v>1</v>
      </c>
      <c r="G123" s="114">
        <v>5</v>
      </c>
      <c r="H123" s="315">
        <v>1</v>
      </c>
      <c r="I123" s="116">
        <v>3</v>
      </c>
      <c r="J123" s="114">
        <v>0</v>
      </c>
      <c r="K123" s="315">
        <v>1</v>
      </c>
      <c r="L123" s="116">
        <v>7</v>
      </c>
      <c r="M123" s="114">
        <v>3</v>
      </c>
      <c r="N123" s="315">
        <v>4</v>
      </c>
      <c r="O123" s="116">
        <v>14</v>
      </c>
      <c r="P123" s="605">
        <v>5</v>
      </c>
      <c r="Q123" s="117">
        <v>0</v>
      </c>
      <c r="R123" s="116">
        <v>1</v>
      </c>
      <c r="S123" s="605">
        <v>7</v>
      </c>
      <c r="T123" s="117">
        <v>1</v>
      </c>
      <c r="U123" s="116">
        <v>4</v>
      </c>
      <c r="V123" s="114">
        <v>6</v>
      </c>
      <c r="W123" s="117">
        <v>1</v>
      </c>
      <c r="X123" s="399">
        <v>3</v>
      </c>
      <c r="Y123" s="114">
        <v>6</v>
      </c>
      <c r="Z123" s="115">
        <v>4</v>
      </c>
      <c r="AA123" s="116">
        <v>8</v>
      </c>
      <c r="AB123" s="114">
        <v>6</v>
      </c>
      <c r="AC123" s="117">
        <v>1</v>
      </c>
      <c r="AD123" s="113">
        <v>2</v>
      </c>
      <c r="AE123" s="114">
        <v>11</v>
      </c>
      <c r="AF123" s="115">
        <v>13</v>
      </c>
      <c r="AG123" s="116">
        <v>4</v>
      </c>
      <c r="AH123" s="114">
        <v>2</v>
      </c>
      <c r="AI123" s="117">
        <v>7</v>
      </c>
      <c r="AJ123" s="116">
        <v>4</v>
      </c>
      <c r="AK123" s="114">
        <v>5</v>
      </c>
      <c r="AL123" s="117">
        <v>2</v>
      </c>
      <c r="AM123" s="316">
        <v>56</v>
      </c>
      <c r="AN123" s="344">
        <v>0.37333333333333335</v>
      </c>
      <c r="AO123" s="345">
        <v>57</v>
      </c>
      <c r="AP123" s="346">
        <v>0.38</v>
      </c>
      <c r="AQ123" s="347">
        <v>37</v>
      </c>
      <c r="AR123" s="348">
        <v>0.24666666666666667</v>
      </c>
      <c r="AS123" s="656">
        <v>150</v>
      </c>
    </row>
    <row r="124" spans="1:45" ht="15.75" customHeight="1" thickBot="1" x14ac:dyDescent="0.3">
      <c r="A124" s="701"/>
      <c r="B124" s="322" t="s">
        <v>130</v>
      </c>
      <c r="C124" s="131">
        <v>0</v>
      </c>
      <c r="D124" s="129">
        <v>0</v>
      </c>
      <c r="E124" s="323">
        <v>1</v>
      </c>
      <c r="F124" s="131">
        <v>0</v>
      </c>
      <c r="G124" s="129">
        <v>1</v>
      </c>
      <c r="H124" s="323">
        <v>0</v>
      </c>
      <c r="I124" s="131">
        <v>0</v>
      </c>
      <c r="J124" s="129">
        <v>2</v>
      </c>
      <c r="K124" s="323">
        <v>0</v>
      </c>
      <c r="L124" s="131">
        <v>0</v>
      </c>
      <c r="M124" s="129">
        <v>0</v>
      </c>
      <c r="N124" s="323">
        <v>0</v>
      </c>
      <c r="O124" s="131">
        <v>0</v>
      </c>
      <c r="P124" s="606">
        <v>0</v>
      </c>
      <c r="Q124" s="132">
        <v>0</v>
      </c>
      <c r="R124" s="131">
        <v>1</v>
      </c>
      <c r="S124" s="606">
        <v>0</v>
      </c>
      <c r="T124" s="132">
        <v>0</v>
      </c>
      <c r="U124" s="131">
        <v>0</v>
      </c>
      <c r="V124" s="129">
        <v>1</v>
      </c>
      <c r="W124" s="132">
        <v>0</v>
      </c>
      <c r="X124" s="434">
        <v>0</v>
      </c>
      <c r="Y124" s="129">
        <v>1</v>
      </c>
      <c r="Z124" s="130">
        <v>0</v>
      </c>
      <c r="AA124" s="131">
        <v>0</v>
      </c>
      <c r="AB124" s="129">
        <v>0</v>
      </c>
      <c r="AC124" s="132">
        <v>0</v>
      </c>
      <c r="AD124" s="128">
        <v>0</v>
      </c>
      <c r="AE124" s="129">
        <v>1</v>
      </c>
      <c r="AF124" s="130">
        <v>0</v>
      </c>
      <c r="AG124" s="131">
        <v>1</v>
      </c>
      <c r="AH124" s="129">
        <v>0</v>
      </c>
      <c r="AI124" s="132">
        <v>0</v>
      </c>
      <c r="AJ124" s="131">
        <v>2</v>
      </c>
      <c r="AK124" s="129">
        <v>0</v>
      </c>
      <c r="AL124" s="132">
        <v>0</v>
      </c>
      <c r="AM124" s="324">
        <v>4</v>
      </c>
      <c r="AN124" s="349">
        <v>0.36363636363636365</v>
      </c>
      <c r="AO124" s="350">
        <v>6</v>
      </c>
      <c r="AP124" s="351">
        <v>0.54545454545454541</v>
      </c>
      <c r="AQ124" s="352">
        <v>1</v>
      </c>
      <c r="AR124" s="353">
        <v>9.0909090909090912E-2</v>
      </c>
      <c r="AS124" s="656">
        <v>11</v>
      </c>
    </row>
    <row r="125" spans="1:45" ht="15.75" customHeight="1" thickBot="1" x14ac:dyDescent="0.3">
      <c r="A125" s="702" t="s">
        <v>137</v>
      </c>
      <c r="B125" s="703"/>
      <c r="C125" s="694" t="s">
        <v>1</v>
      </c>
      <c r="D125" s="695"/>
      <c r="E125" s="696"/>
      <c r="F125" s="694" t="s">
        <v>2</v>
      </c>
      <c r="G125" s="695"/>
      <c r="H125" s="695"/>
      <c r="I125" s="694" t="s">
        <v>3</v>
      </c>
      <c r="J125" s="695" t="s">
        <v>3</v>
      </c>
      <c r="K125" s="696" t="s">
        <v>3</v>
      </c>
      <c r="L125" s="694" t="s">
        <v>4</v>
      </c>
      <c r="M125" s="695" t="s">
        <v>3</v>
      </c>
      <c r="N125" s="696" t="s">
        <v>3</v>
      </c>
      <c r="O125" s="694" t="s">
        <v>5</v>
      </c>
      <c r="P125" s="695" t="s">
        <v>5</v>
      </c>
      <c r="Q125" s="696" t="s">
        <v>5</v>
      </c>
      <c r="R125" s="694" t="s">
        <v>6</v>
      </c>
      <c r="S125" s="695" t="s">
        <v>6</v>
      </c>
      <c r="T125" s="696" t="s">
        <v>6</v>
      </c>
      <c r="U125" s="690" t="s">
        <v>7</v>
      </c>
      <c r="V125" s="690"/>
      <c r="W125" s="690"/>
      <c r="X125" s="689" t="s">
        <v>8</v>
      </c>
      <c r="Y125" s="690"/>
      <c r="Z125" s="691"/>
      <c r="AA125" s="690" t="s">
        <v>9</v>
      </c>
      <c r="AB125" s="690"/>
      <c r="AC125" s="690"/>
      <c r="AD125" s="689" t="s">
        <v>10</v>
      </c>
      <c r="AE125" s="690"/>
      <c r="AF125" s="690"/>
      <c r="AG125" s="689" t="s">
        <v>11</v>
      </c>
      <c r="AH125" s="690"/>
      <c r="AI125" s="691"/>
      <c r="AJ125" s="689" t="s">
        <v>12</v>
      </c>
      <c r="AK125" s="690"/>
      <c r="AL125" s="691"/>
      <c r="AM125" s="306" t="s">
        <v>13</v>
      </c>
      <c r="AN125" s="307" t="s">
        <v>14</v>
      </c>
      <c r="AO125" s="649" t="s">
        <v>15</v>
      </c>
      <c r="AP125" s="649" t="s">
        <v>14</v>
      </c>
      <c r="AQ125" s="651" t="s">
        <v>83</v>
      </c>
      <c r="AR125" s="651" t="s">
        <v>14</v>
      </c>
      <c r="AS125" s="161" t="s">
        <v>84</v>
      </c>
    </row>
    <row r="126" spans="1:45" ht="15.75" customHeight="1" thickBot="1" x14ac:dyDescent="0.3">
      <c r="A126" s="692" t="s">
        <v>138</v>
      </c>
      <c r="B126" s="693"/>
      <c r="C126" s="405">
        <v>0</v>
      </c>
      <c r="D126" s="421">
        <v>0</v>
      </c>
      <c r="E126" s="422">
        <v>0</v>
      </c>
      <c r="F126" s="405">
        <v>0</v>
      </c>
      <c r="G126" s="419">
        <v>0</v>
      </c>
      <c r="H126" s="409">
        <v>0</v>
      </c>
      <c r="I126" s="405">
        <v>0</v>
      </c>
      <c r="J126" s="419">
        <v>0</v>
      </c>
      <c r="K126" s="409">
        <v>0</v>
      </c>
      <c r="L126" s="405">
        <v>0</v>
      </c>
      <c r="M126" s="419">
        <v>0</v>
      </c>
      <c r="N126" s="406">
        <v>0</v>
      </c>
      <c r="O126" s="405">
        <v>0</v>
      </c>
      <c r="P126" s="419">
        <v>0</v>
      </c>
      <c r="Q126" s="406">
        <v>0</v>
      </c>
      <c r="R126" s="405">
        <v>1</v>
      </c>
      <c r="S126" s="419">
        <v>0</v>
      </c>
      <c r="T126" s="406">
        <v>0</v>
      </c>
      <c r="U126" s="407">
        <v>1</v>
      </c>
      <c r="V126" s="419">
        <v>0</v>
      </c>
      <c r="W126" s="406">
        <v>0</v>
      </c>
      <c r="X126" s="405">
        <v>0</v>
      </c>
      <c r="Y126" s="419">
        <v>0</v>
      </c>
      <c r="Z126" s="406">
        <v>0</v>
      </c>
      <c r="AA126" s="405">
        <v>0</v>
      </c>
      <c r="AB126" s="432">
        <v>0</v>
      </c>
      <c r="AC126" s="406">
        <v>0</v>
      </c>
      <c r="AD126" s="405">
        <v>0</v>
      </c>
      <c r="AE126" s="432">
        <v>0</v>
      </c>
      <c r="AF126" s="406">
        <v>0</v>
      </c>
      <c r="AG126" s="405">
        <v>0</v>
      </c>
      <c r="AH126" s="419">
        <v>0</v>
      </c>
      <c r="AI126" s="409">
        <v>0</v>
      </c>
      <c r="AJ126" s="405">
        <v>0</v>
      </c>
      <c r="AK126" s="432">
        <v>0</v>
      </c>
      <c r="AL126" s="406">
        <v>0</v>
      </c>
      <c r="AM126" s="354">
        <v>2</v>
      </c>
      <c r="AN126" s="60">
        <v>1</v>
      </c>
      <c r="AO126" s="61">
        <v>0</v>
      </c>
      <c r="AP126" s="62">
        <v>0</v>
      </c>
      <c r="AQ126" s="63">
        <v>0</v>
      </c>
      <c r="AR126" s="64">
        <v>0</v>
      </c>
      <c r="AS126" s="165">
        <v>2</v>
      </c>
    </row>
    <row r="127" spans="1:45" x14ac:dyDescent="0.25">
      <c r="O127" s="304" t="s">
        <v>139</v>
      </c>
      <c r="AS127" s="364" t="s">
        <v>485</v>
      </c>
    </row>
    <row r="128" spans="1:45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spans="1:45" hidden="1" x14ac:dyDescent="0.25"/>
    <row r="146" spans="1:45" hidden="1" x14ac:dyDescent="0.25"/>
    <row r="147" spans="1:45" hidden="1" x14ac:dyDescent="0.25"/>
    <row r="148" spans="1:45" hidden="1" x14ac:dyDescent="0.25"/>
    <row r="149" spans="1:45" hidden="1" x14ac:dyDescent="0.25"/>
    <row r="150" spans="1:45" hidden="1" x14ac:dyDescent="0.25"/>
    <row r="151" spans="1:45" hidden="1" x14ac:dyDescent="0.25"/>
    <row r="152" spans="1:45" hidden="1" x14ac:dyDescent="0.25"/>
    <row r="153" spans="1:45" hidden="1" x14ac:dyDescent="0.25"/>
    <row r="154" spans="1:45" hidden="1" x14ac:dyDescent="0.25"/>
    <row r="155" spans="1:45" hidden="1" x14ac:dyDescent="0.25"/>
    <row r="156" spans="1:45" hidden="1" x14ac:dyDescent="0.25"/>
    <row r="157" spans="1:45" hidden="1" x14ac:dyDescent="0.25"/>
    <row r="158" spans="1:45" s="355" customFormat="1" hidden="1" x14ac:dyDescent="0.25">
      <c r="A158" s="1"/>
      <c r="B158" s="1"/>
      <c r="D158" s="356"/>
      <c r="E158" s="357"/>
      <c r="F158" s="378"/>
      <c r="G158" s="379"/>
      <c r="H158" s="380"/>
      <c r="J158" s="356"/>
      <c r="K158" s="358"/>
      <c r="L158" s="304"/>
      <c r="M158" s="359"/>
      <c r="N158" s="360"/>
      <c r="O158" s="304"/>
      <c r="P158" s="359"/>
      <c r="Q158" s="360"/>
      <c r="R158" s="304"/>
      <c r="S158" s="359"/>
      <c r="T158" s="360"/>
      <c r="U158" s="361"/>
      <c r="V158" s="362"/>
      <c r="W158" s="363"/>
      <c r="X158" s="364"/>
      <c r="Y158" s="365"/>
      <c r="Z158" s="366"/>
      <c r="AA158" s="304"/>
      <c r="AB158" s="359"/>
      <c r="AC158" s="360"/>
      <c r="AD158" s="304"/>
      <c r="AE158" s="367"/>
      <c r="AF158" s="366"/>
      <c r="AG158" s="368"/>
      <c r="AH158" s="369"/>
      <c r="AI158" s="370"/>
      <c r="AJ158" s="368"/>
      <c r="AK158" s="371"/>
      <c r="AL158" s="370"/>
      <c r="AM158" s="370"/>
      <c r="AN158" s="372"/>
      <c r="AO158" s="371"/>
      <c r="AP158" s="373"/>
      <c r="AQ158" s="374"/>
      <c r="AR158" s="375"/>
      <c r="AS158" s="376"/>
    </row>
    <row r="159" spans="1:45" hidden="1" x14ac:dyDescent="0.25"/>
    <row r="160" spans="1:45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spans="1:45" s="355" customFormat="1" hidden="1" x14ac:dyDescent="0.25">
      <c r="A177" s="1"/>
      <c r="B177" s="1" t="e">
        <f>IF(#REF!=1,"E N E R O     2 0 1 9",IF(#REF!=2,"F E B R E R O    2 0 1 9",IF(#REF!=3,"M A R Z O     2 0 1 9",IF(#REF!=4,"A B R I L    2 0 1 9",IF(#REF!=5,"M A Y O     2 0 1 9",IF(#REF!=6,"J U N I O     2 0 1 9",IF(#REF!=7,"J U L I O      2 0 1 9",IF(#REF!=8,"A G O S T O     2 0 1 9",IF(#REF!=9,"S E P T I E M B R E     2 0 1 9",IF(#REF!=10,"O C T U B R E     2 0 1 9",IF(#REF!=11,"N O V I E M B  R E    2 0 1 9",IF(#REF!=12,"D I C I E M B R E    2 0 1 9",))))))))))))</f>
        <v>#REF!</v>
      </c>
      <c r="D177" s="356"/>
      <c r="E177" s="357"/>
      <c r="G177" s="356"/>
      <c r="H177" s="358"/>
      <c r="J177" s="356"/>
      <c r="K177" s="358"/>
      <c r="L177" s="304"/>
      <c r="M177" s="359"/>
      <c r="N177" s="360"/>
      <c r="O177" s="304"/>
      <c r="P177" s="359"/>
      <c r="Q177" s="360"/>
      <c r="R177" s="304"/>
      <c r="S177" s="359"/>
      <c r="T177" s="360"/>
      <c r="U177" s="361"/>
      <c r="V177" s="362"/>
      <c r="W177" s="363"/>
      <c r="X177" s="364"/>
      <c r="Y177" s="365"/>
      <c r="Z177" s="366"/>
      <c r="AA177" s="304"/>
      <c r="AB177" s="359"/>
      <c r="AC177" s="360"/>
      <c r="AD177" s="304"/>
      <c r="AE177" s="367"/>
      <c r="AF177" s="366"/>
      <c r="AG177" s="368"/>
      <c r="AH177" s="369"/>
      <c r="AI177" s="370"/>
      <c r="AJ177" s="368"/>
      <c r="AK177" s="371"/>
      <c r="AL177" s="370"/>
      <c r="AM177" s="370"/>
      <c r="AN177" s="372"/>
      <c r="AO177" s="371"/>
      <c r="AP177" s="373"/>
      <c r="AQ177" s="374"/>
      <c r="AR177" s="375"/>
      <c r="AS177" s="376"/>
    </row>
    <row r="178" spans="1:45" hidden="1" x14ac:dyDescent="0.25"/>
    <row r="179" spans="1:45" hidden="1" x14ac:dyDescent="0.25"/>
    <row r="180" spans="1:45" hidden="1" x14ac:dyDescent="0.25"/>
    <row r="181" spans="1:45" hidden="1" x14ac:dyDescent="0.25"/>
    <row r="182" spans="1:45" hidden="1" x14ac:dyDescent="0.25"/>
    <row r="183" spans="1:45" hidden="1" x14ac:dyDescent="0.25"/>
    <row r="184" spans="1:45" hidden="1" x14ac:dyDescent="0.25"/>
    <row r="185" spans="1:45" hidden="1" x14ac:dyDescent="0.25"/>
    <row r="186" spans="1:45" hidden="1" x14ac:dyDescent="0.25"/>
    <row r="187" spans="1:45" hidden="1" x14ac:dyDescent="0.25"/>
    <row r="188" spans="1:45" hidden="1" x14ac:dyDescent="0.25"/>
    <row r="189" spans="1:45" hidden="1" x14ac:dyDescent="0.25"/>
    <row r="190" spans="1:45" hidden="1" x14ac:dyDescent="0.25"/>
    <row r="191" spans="1:45" hidden="1" x14ac:dyDescent="0.25"/>
    <row r="192" spans="1:45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spans="1:45" hidden="1" x14ac:dyDescent="0.25"/>
    <row r="1778" spans="1:45" hidden="1" x14ac:dyDescent="0.25"/>
    <row r="1779" spans="1:45" hidden="1" x14ac:dyDescent="0.25"/>
    <row r="1780" spans="1:45" hidden="1" x14ac:dyDescent="0.25"/>
    <row r="1781" spans="1:45" hidden="1" x14ac:dyDescent="0.25"/>
    <row r="1782" spans="1:45" hidden="1" x14ac:dyDescent="0.25"/>
    <row r="1783" spans="1:45" hidden="1" x14ac:dyDescent="0.25"/>
    <row r="1784" spans="1:45" s="356" customFormat="1" hidden="1" x14ac:dyDescent="0.25">
      <c r="A1784" s="1"/>
      <c r="B1784" s="1"/>
      <c r="C1784" s="355"/>
      <c r="E1784" s="357"/>
      <c r="F1784" s="355"/>
      <c r="H1784" s="358"/>
      <c r="I1784" s="381" t="s">
        <v>141</v>
      </c>
      <c r="K1784" s="358"/>
      <c r="L1784" s="304"/>
      <c r="M1784" s="359"/>
      <c r="N1784" s="360"/>
      <c r="O1784" s="304"/>
      <c r="P1784" s="359"/>
      <c r="Q1784" s="360"/>
      <c r="R1784" s="304"/>
      <c r="S1784" s="359"/>
      <c r="T1784" s="360"/>
      <c r="U1784" s="361"/>
      <c r="V1784" s="362"/>
      <c r="W1784" s="363"/>
      <c r="X1784" s="364"/>
      <c r="Y1784" s="365"/>
      <c r="Z1784" s="366"/>
      <c r="AA1784" s="304"/>
      <c r="AB1784" s="359"/>
      <c r="AC1784" s="360"/>
      <c r="AD1784" s="304"/>
      <c r="AE1784" s="367"/>
      <c r="AF1784" s="366"/>
      <c r="AG1784" s="368"/>
      <c r="AH1784" s="369"/>
      <c r="AI1784" s="370"/>
      <c r="AJ1784" s="368"/>
      <c r="AK1784" s="371"/>
      <c r="AL1784" s="370"/>
      <c r="AM1784" s="370"/>
      <c r="AN1784" s="372"/>
      <c r="AO1784" s="371"/>
      <c r="AP1784" s="373"/>
      <c r="AQ1784" s="374"/>
      <c r="AR1784" s="375"/>
      <c r="AS1784" s="376"/>
    </row>
  </sheetData>
  <sheetProtection algorithmName="SHA-512" hashValue="Z5xTNibMor6XrvPVq1b2x9lUkW5ixuNYt3FI+iI/iDdYIuKSwv1YlP9FquCVZAgKxI0U5NnkOSzv8h5U7LWLlg==" saltValue="Tt8IudLgCrC0AMzciZWL0Q==" spinCount="100000" sheet="1" objects="1" scenarios="1" formatCells="0"/>
  <mergeCells count="149">
    <mergeCell ref="A1:AS3"/>
    <mergeCell ref="A5:AS6"/>
    <mergeCell ref="A7:B7"/>
    <mergeCell ref="C7:E7"/>
    <mergeCell ref="F7:H7"/>
    <mergeCell ref="I7:K7"/>
    <mergeCell ref="L7:N7"/>
    <mergeCell ref="O7:Q7"/>
    <mergeCell ref="R7:T7"/>
    <mergeCell ref="U7:W7"/>
    <mergeCell ref="AN7:AN9"/>
    <mergeCell ref="AO7:AO9"/>
    <mergeCell ref="AP7:AP9"/>
    <mergeCell ref="AQ7:AQ9"/>
    <mergeCell ref="AR7:AR9"/>
    <mergeCell ref="AS7:AS9"/>
    <mergeCell ref="X7:Z7"/>
    <mergeCell ref="AA7:AC7"/>
    <mergeCell ref="AD7:AF7"/>
    <mergeCell ref="AG7:AI7"/>
    <mergeCell ref="AJ7:AL7"/>
    <mergeCell ref="AM7:AM9"/>
    <mergeCell ref="A26:B26"/>
    <mergeCell ref="A27:A34"/>
    <mergeCell ref="A35:B35"/>
    <mergeCell ref="A36:A38"/>
    <mergeCell ref="A39:B39"/>
    <mergeCell ref="A40:B40"/>
    <mergeCell ref="A9:B9"/>
    <mergeCell ref="A10:A18"/>
    <mergeCell ref="A19:A21"/>
    <mergeCell ref="A22:B22"/>
    <mergeCell ref="A23:B23"/>
    <mergeCell ref="A24:B24"/>
    <mergeCell ref="A58:B58"/>
    <mergeCell ref="A59:B59"/>
    <mergeCell ref="A60:B60"/>
    <mergeCell ref="A61:B61"/>
    <mergeCell ref="A62:A68"/>
    <mergeCell ref="A69:B69"/>
    <mergeCell ref="A41:A43"/>
    <mergeCell ref="A44:B44"/>
    <mergeCell ref="A45:B45"/>
    <mergeCell ref="A48:B48"/>
    <mergeCell ref="A49:A56"/>
    <mergeCell ref="A57:B57"/>
    <mergeCell ref="AD69:AF69"/>
    <mergeCell ref="AG69:AI69"/>
    <mergeCell ref="AJ69:AL69"/>
    <mergeCell ref="C69:E69"/>
    <mergeCell ref="F69:H69"/>
    <mergeCell ref="I69:K69"/>
    <mergeCell ref="L69:N69"/>
    <mergeCell ref="O69:Q69"/>
    <mergeCell ref="R69:T69"/>
    <mergeCell ref="A70:B70"/>
    <mergeCell ref="A71:B71"/>
    <mergeCell ref="A72:B72"/>
    <mergeCell ref="A73:B73"/>
    <mergeCell ref="A74:B74"/>
    <mergeCell ref="A75:B75"/>
    <mergeCell ref="U69:W69"/>
    <mergeCell ref="X69:Z69"/>
    <mergeCell ref="AA69:AC69"/>
    <mergeCell ref="A87:B87"/>
    <mergeCell ref="A88:B88"/>
    <mergeCell ref="A89:B89"/>
    <mergeCell ref="A90:B90"/>
    <mergeCell ref="A91:B91"/>
    <mergeCell ref="A92:B92"/>
    <mergeCell ref="A76:B76"/>
    <mergeCell ref="A77:B77"/>
    <mergeCell ref="A78:B78"/>
    <mergeCell ref="A79:B79"/>
    <mergeCell ref="A80:B80"/>
    <mergeCell ref="A81:B81"/>
    <mergeCell ref="A101:B101"/>
    <mergeCell ref="A102:B102"/>
    <mergeCell ref="A103:B103"/>
    <mergeCell ref="A104:B104"/>
    <mergeCell ref="A105:B105"/>
    <mergeCell ref="A106:B106"/>
    <mergeCell ref="A93:B93"/>
    <mergeCell ref="A94:B94"/>
    <mergeCell ref="A95:B95"/>
    <mergeCell ref="A96:B96"/>
    <mergeCell ref="A99:B99"/>
    <mergeCell ref="A100:B100"/>
    <mergeCell ref="AD106:AF106"/>
    <mergeCell ref="AG106:AI106"/>
    <mergeCell ref="AJ106:AL106"/>
    <mergeCell ref="C106:E106"/>
    <mergeCell ref="F106:H106"/>
    <mergeCell ref="I106:K106"/>
    <mergeCell ref="L106:N106"/>
    <mergeCell ref="O106:Q106"/>
    <mergeCell ref="R106:T106"/>
    <mergeCell ref="A107:B107"/>
    <mergeCell ref="A108:B108"/>
    <mergeCell ref="A109:B109"/>
    <mergeCell ref="C109:E109"/>
    <mergeCell ref="F109:H109"/>
    <mergeCell ref="I109:K109"/>
    <mergeCell ref="U106:W106"/>
    <mergeCell ref="X106:Z106"/>
    <mergeCell ref="AA106:AC106"/>
    <mergeCell ref="A113:B113"/>
    <mergeCell ref="A114:B114"/>
    <mergeCell ref="C114:E114"/>
    <mergeCell ref="F114:H114"/>
    <mergeCell ref="I114:K114"/>
    <mergeCell ref="L114:N114"/>
    <mergeCell ref="AD109:AF109"/>
    <mergeCell ref="AG109:AI109"/>
    <mergeCell ref="AJ109:AL109"/>
    <mergeCell ref="A110:B110"/>
    <mergeCell ref="A111:B111"/>
    <mergeCell ref="A112:B112"/>
    <mergeCell ref="L109:N109"/>
    <mergeCell ref="O109:Q109"/>
    <mergeCell ref="R109:T109"/>
    <mergeCell ref="U109:W109"/>
    <mergeCell ref="X109:Z109"/>
    <mergeCell ref="AA109:AC109"/>
    <mergeCell ref="AG114:AI114"/>
    <mergeCell ref="AJ114:AL114"/>
    <mergeCell ref="A115:A117"/>
    <mergeCell ref="A118:A120"/>
    <mergeCell ref="A122:A124"/>
    <mergeCell ref="A125:B125"/>
    <mergeCell ref="C125:E125"/>
    <mergeCell ref="F125:H125"/>
    <mergeCell ref="I125:K125"/>
    <mergeCell ref="L125:N125"/>
    <mergeCell ref="O114:Q114"/>
    <mergeCell ref="R114:T114"/>
    <mergeCell ref="U114:W114"/>
    <mergeCell ref="X114:Z114"/>
    <mergeCell ref="AA114:AC114"/>
    <mergeCell ref="AD114:AF114"/>
    <mergeCell ref="AG125:AI125"/>
    <mergeCell ref="AJ125:AL125"/>
    <mergeCell ref="A126:B126"/>
    <mergeCell ref="O125:Q125"/>
    <mergeCell ref="R125:T125"/>
    <mergeCell ref="U125:W125"/>
    <mergeCell ref="X125:Z125"/>
    <mergeCell ref="AA125:AC125"/>
    <mergeCell ref="AD125:AF125"/>
  </mergeCells>
  <conditionalFormatting sqref="C69 G15:K15 C15:E15 AA14:AD16 V14:W16 AF14:AL16 M22:M33 AM10:AR48 O22:O25 P22:P33">
    <cfRule type="containsBlanks" dxfId="164" priority="157">
      <formula>LEN(TRIM(C10))=0</formula>
    </cfRule>
  </conditionalFormatting>
  <conditionalFormatting sqref="C106">
    <cfRule type="containsBlanks" dxfId="163" priority="163">
      <formula>LEN(TRIM(C106))=0</formula>
    </cfRule>
  </conditionalFormatting>
  <conditionalFormatting sqref="C109">
    <cfRule type="containsBlanks" dxfId="162" priority="161">
      <formula>LEN(TRIM(C109))=0</formula>
    </cfRule>
  </conditionalFormatting>
  <conditionalFormatting sqref="C114">
    <cfRule type="containsBlanks" dxfId="161" priority="142">
      <formula>LEN(TRIM(C114))=0</formula>
    </cfRule>
  </conditionalFormatting>
  <conditionalFormatting sqref="C125">
    <cfRule type="containsBlanks" dxfId="160" priority="140">
      <formula>LEN(TRIM(C125))=0</formula>
    </cfRule>
  </conditionalFormatting>
  <conditionalFormatting sqref="C26:K26 C35:K35">
    <cfRule type="containsBlanks" dxfId="159" priority="130">
      <formula>LEN(TRIM(C26))=0</formula>
    </cfRule>
  </conditionalFormatting>
  <conditionalFormatting sqref="C57:N58">
    <cfRule type="containsBlanks" dxfId="158" priority="134">
      <formula>LEN(TRIM(C57))=0</formula>
    </cfRule>
  </conditionalFormatting>
  <conditionalFormatting sqref="C69:R69 U69 X69">
    <cfRule type="containsBlanks" dxfId="157" priority="154">
      <formula>LEN(TRIM(C69))=0</formula>
    </cfRule>
  </conditionalFormatting>
  <conditionalFormatting sqref="L70:Q79">
    <cfRule type="containsBlanks" dxfId="156" priority="126">
      <formula>LEN(TRIM(L70))=0</formula>
    </cfRule>
  </conditionalFormatting>
  <conditionalFormatting sqref="L88:Q94">
    <cfRule type="containsBlanks" dxfId="155" priority="149">
      <formula>LEN(TRIM(L88))=0</formula>
    </cfRule>
  </conditionalFormatting>
  <conditionalFormatting sqref="C45:E48 C36:N44">
    <cfRule type="containsBlanks" dxfId="154" priority="124">
      <formula>LEN(TRIM(C36))=0</formula>
    </cfRule>
  </conditionalFormatting>
  <conditionalFormatting sqref="L81:Q86">
    <cfRule type="containsBlanks" dxfId="153" priority="125">
      <formula>LEN(TRIM(L81))=0</formula>
    </cfRule>
  </conditionalFormatting>
  <conditionalFormatting sqref="L62:N68">
    <cfRule type="containsBlanks" dxfId="152" priority="146">
      <formula>LEN(TRIM(L62))=0</formula>
    </cfRule>
  </conditionalFormatting>
  <conditionalFormatting sqref="C10:K14 C16:K17">
    <cfRule type="containsBlanks" dxfId="151" priority="127">
      <formula>LEN(TRIM(C10))=0</formula>
    </cfRule>
  </conditionalFormatting>
  <conditionalFormatting sqref="L100:Q105 AM100:AR105">
    <cfRule type="containsBlanks" dxfId="150" priority="148">
      <formula>LEN(TRIM(L100))=0</formula>
    </cfRule>
  </conditionalFormatting>
  <conditionalFormatting sqref="C107:AR108">
    <cfRule type="containsBlanks" dxfId="149" priority="150">
      <formula>LEN(TRIM(C107))=0</formula>
    </cfRule>
  </conditionalFormatting>
  <conditionalFormatting sqref="C110:T113 AM110:AR113">
    <cfRule type="containsBlanks" dxfId="148" priority="145">
      <formula>LEN(TRIM(C110))=0</formula>
    </cfRule>
  </conditionalFormatting>
  <conditionalFormatting sqref="AH115:AR124 L115:AF124">
    <cfRule type="containsBlanks" dxfId="147" priority="133">
      <formula>LEN(TRIM(L115))=0</formula>
    </cfRule>
  </conditionalFormatting>
  <conditionalFormatting sqref="C126:AR126">
    <cfRule type="containsBlanks" dxfId="146" priority="151">
      <formula>LEN(TRIM(C126))=0</formula>
    </cfRule>
  </conditionalFormatting>
  <conditionalFormatting sqref="F69 I69">
    <cfRule type="containsBlanks" dxfId="145" priority="156">
      <formula>LEN(TRIM(F69))=0</formula>
    </cfRule>
  </conditionalFormatting>
  <conditionalFormatting sqref="F114">
    <cfRule type="containsBlanks" dxfId="144" priority="141">
      <formula>LEN(TRIM(F114))=0</formula>
    </cfRule>
  </conditionalFormatting>
  <conditionalFormatting sqref="F125">
    <cfRule type="containsBlanks" dxfId="143" priority="139">
      <formula>LEN(TRIM(F125))=0</formula>
    </cfRule>
  </conditionalFormatting>
  <conditionalFormatting sqref="I114">
    <cfRule type="containsBlanks" dxfId="142" priority="144">
      <formula>LEN(TRIM(I114))=0</formula>
    </cfRule>
  </conditionalFormatting>
  <conditionalFormatting sqref="I125">
    <cfRule type="containsBlanks" dxfId="141" priority="143">
      <formula>LEN(TRIM(I125))=0</formula>
    </cfRule>
  </conditionalFormatting>
  <conditionalFormatting sqref="C22:L25 C59:N61 L80:Q80 L95:Q99 AM78:AR80 L87:Q87">
    <cfRule type="containsBlanks" dxfId="140" priority="165">
      <formula>LEN(TRIM(C22))=0</formula>
    </cfRule>
  </conditionalFormatting>
  <conditionalFormatting sqref="L26:L33">
    <cfRule type="containsBlanks" dxfId="139" priority="129">
      <formula>LEN(TRIM(L26))=0</formula>
    </cfRule>
  </conditionalFormatting>
  <conditionalFormatting sqref="L69 O69 R69 U69 X69">
    <cfRule type="containsBlanks" dxfId="138" priority="155">
      <formula>LEN(TRIM(L69))=0</formula>
    </cfRule>
  </conditionalFormatting>
  <conditionalFormatting sqref="L114">
    <cfRule type="containsBlanks" dxfId="137" priority="138">
      <formula>LEN(TRIM(L114))=0</formula>
    </cfRule>
  </conditionalFormatting>
  <conditionalFormatting sqref="L125">
    <cfRule type="containsBlanks" dxfId="136" priority="137">
      <formula>LEN(TRIM(L125))=0</formula>
    </cfRule>
  </conditionalFormatting>
  <conditionalFormatting sqref="L34:M35 N35">
    <cfRule type="containsBlanks" dxfId="135" priority="131">
      <formula>LEN(TRIM(L34))=0</formula>
    </cfRule>
  </conditionalFormatting>
  <conditionalFormatting sqref="N26:N34">
    <cfRule type="containsBlanks" dxfId="134" priority="128">
      <formula>LEN(TRIM(N26))=0</formula>
    </cfRule>
  </conditionalFormatting>
  <conditionalFormatting sqref="N22:N25">
    <cfRule type="containsBlanks" dxfId="133" priority="164">
      <formula>LEN(TRIM(N22))=0</formula>
    </cfRule>
  </conditionalFormatting>
  <conditionalFormatting sqref="O114 R114">
    <cfRule type="containsBlanks" dxfId="132" priority="136">
      <formula>LEN(TRIM(O114))=0</formula>
    </cfRule>
  </conditionalFormatting>
  <conditionalFormatting sqref="O125 R125">
    <cfRule type="containsBlanks" dxfId="131" priority="135">
      <formula>LEN(TRIM(O125))=0</formula>
    </cfRule>
  </conditionalFormatting>
  <conditionalFormatting sqref="X106 AA106:AL106 F106 I106 L106 O106 R106 U106">
    <cfRule type="containsBlanks" dxfId="130" priority="162">
      <formula>LEN(TRIM(F106))=0</formula>
    </cfRule>
  </conditionalFormatting>
  <conditionalFormatting sqref="X109 AA109 AD109 AG109 AJ109 F109 I109 L109 O109 R109 U109">
    <cfRule type="containsBlanks" dxfId="129" priority="160">
      <formula>LEN(TRIM(F109))=0</formula>
    </cfRule>
  </conditionalFormatting>
  <conditionalFormatting sqref="AA69">
    <cfRule type="containsBlanks" dxfId="128" priority="153">
      <formula>LEN(TRIM(AA69))=0</formula>
    </cfRule>
  </conditionalFormatting>
  <conditionalFormatting sqref="AA69">
    <cfRule type="containsBlanks" dxfId="127" priority="152">
      <formula>LEN(TRIM(AA69))=0</formula>
    </cfRule>
  </conditionalFormatting>
  <conditionalFormatting sqref="AA126:AL126 X106:AL106 X109:AL109">
    <cfRule type="containsBlanks" dxfId="126" priority="159">
      <formula>LEN(TRIM(X106))=0</formula>
    </cfRule>
  </conditionalFormatting>
  <conditionalFormatting sqref="AM49:AR68">
    <cfRule type="containsBlanks" dxfId="125" priority="132">
      <formula>LEN(TRIM(AM49))=0</formula>
    </cfRule>
  </conditionalFormatting>
  <conditionalFormatting sqref="AM70:AR77">
    <cfRule type="containsBlanks" dxfId="124" priority="158">
      <formula>LEN(TRIM(AM70))=0</formula>
    </cfRule>
  </conditionalFormatting>
  <conditionalFormatting sqref="AM81:AR99">
    <cfRule type="containsBlanks" dxfId="123" priority="147">
      <formula>LEN(TRIM(AM81))=0</formula>
    </cfRule>
  </conditionalFormatting>
  <conditionalFormatting sqref="R80:Z80 R87:AK87 R95:S99 AD95:AH99 U95:Z99 AJ95:AK99 AG80:AK80">
    <cfRule type="containsBlanks" dxfId="122" priority="123">
      <formula>LEN(TRIM(R80))=0</formula>
    </cfRule>
  </conditionalFormatting>
  <conditionalFormatting sqref="R88:S94 AD88:AH94 U88:Z94 AJ88:AK94">
    <cfRule type="containsBlanks" dxfId="121" priority="122">
      <formula>LEN(TRIM(R88))=0</formula>
    </cfRule>
  </conditionalFormatting>
  <conditionalFormatting sqref="R100:S105 AD100:AH105 U100:Z105 AJ100:AK105">
    <cfRule type="containsBlanks" dxfId="120" priority="121">
      <formula>LEN(TRIM(R100))=0</formula>
    </cfRule>
  </conditionalFormatting>
  <conditionalFormatting sqref="R70:AK70 R71:T71 AG71:AK71 R79:Z79 AG79:AK79 R72:AK78">
    <cfRule type="containsBlanks" dxfId="119" priority="120">
      <formula>LEN(TRIM(R70))=0</formula>
    </cfRule>
  </conditionalFormatting>
  <conditionalFormatting sqref="R81:AK83 R85:AK86 R84:S84 U84:AK84">
    <cfRule type="containsBlanks" dxfId="118" priority="119">
      <formula>LEN(TRIM(R81))=0</formula>
    </cfRule>
  </conditionalFormatting>
  <conditionalFormatting sqref="O59:T61 AD59:AL61 AJ24:AJ25 AG24:AG25 AD24:AD25 AA24:AA25 U24:U25 R24:R25">
    <cfRule type="containsBlanks" dxfId="117" priority="118">
      <formula>LEN(TRIM(O24))=0</formula>
    </cfRule>
  </conditionalFormatting>
  <conditionalFormatting sqref="Q22:Q25 T24:T25 W24:W25 AC24:AC25 AF24:AF25 AI24:AI25 AL24:AL25">
    <cfRule type="containsBlanks" dxfId="116" priority="117">
      <formula>LEN(TRIM(Q22))=0</formula>
    </cfRule>
  </conditionalFormatting>
  <conditionalFormatting sqref="O62:T68">
    <cfRule type="containsBlanks" dxfId="115" priority="116">
      <formula>LEN(TRIM(O62))=0</formula>
    </cfRule>
  </conditionalFormatting>
  <conditionalFormatting sqref="Q57:R58 AD57:AL58 T57:T58">
    <cfRule type="containsBlanks" dxfId="114" priority="115">
      <formula>LEN(TRIM(Q57))=0</formula>
    </cfRule>
  </conditionalFormatting>
  <conditionalFormatting sqref="O34:P35 R34:S35 AJ34:AK35 Q35 T35 AL35">
    <cfRule type="containsBlanks" dxfId="113" priority="114">
      <formula>LEN(TRIM(O34))=0</formula>
    </cfRule>
  </conditionalFormatting>
  <conditionalFormatting sqref="O36:T44 AJ36:AL44">
    <cfRule type="containsBlanks" dxfId="112" priority="109">
      <formula>LEN(TRIM(O36))=0</formula>
    </cfRule>
  </conditionalFormatting>
  <conditionalFormatting sqref="R10:W13 R17:W17 R14:T16 AA17:AD17 AA10:AD13 AJ10:AL11 AF10:AF11 AF12:AL13 AA19:AD21 AF17:AL21">
    <cfRule type="containsBlanks" dxfId="111" priority="110">
      <formula>LEN(TRIM(R10))=0</formula>
    </cfRule>
  </conditionalFormatting>
  <conditionalFormatting sqref="O26:O33 R26:R33 AD26 AG26 AJ26:AJ33">
    <cfRule type="containsBlanks" dxfId="110" priority="113">
      <formula>LEN(TRIM(O26))=0</formula>
    </cfRule>
  </conditionalFormatting>
  <conditionalFormatting sqref="AK24:AK33 AH24:AH25 AE24:AE26 AB24:AB25 V24:V25 S24:S33">
    <cfRule type="containsBlanks" dxfId="109" priority="112">
      <formula>LEN(TRIM(S24))=0</formula>
    </cfRule>
  </conditionalFormatting>
  <conditionalFormatting sqref="Q26:Q34 T26:T34 AF26 AL26 AL28:AL34">
    <cfRule type="containsBlanks" dxfId="108" priority="111">
      <formula>LEN(TRIM(Q26))=0</formula>
    </cfRule>
  </conditionalFormatting>
  <conditionalFormatting sqref="F45:T48 AJ45:AL48">
    <cfRule type="containsBlanks" dxfId="107" priority="108">
      <formula>LEN(TRIM(F45))=0</formula>
    </cfRule>
  </conditionalFormatting>
  <conditionalFormatting sqref="F15">
    <cfRule type="containsBlanks" dxfId="106" priority="107">
      <formula>LEN(TRIM(F15))=0</formula>
    </cfRule>
  </conditionalFormatting>
  <conditionalFormatting sqref="C27:K34">
    <cfRule type="containsBlanks" dxfId="105" priority="106">
      <formula>LEN(TRIM(C27))=0</formula>
    </cfRule>
  </conditionalFormatting>
  <conditionalFormatting sqref="C70:K79">
    <cfRule type="containsBlanks" dxfId="104" priority="102">
      <formula>LEN(TRIM(C70))=0</formula>
    </cfRule>
  </conditionalFormatting>
  <conditionalFormatting sqref="C88:K94">
    <cfRule type="containsBlanks" dxfId="103" priority="104">
      <formula>LEN(TRIM(C88))=0</formula>
    </cfRule>
  </conditionalFormatting>
  <conditionalFormatting sqref="C81:K86">
    <cfRule type="containsBlanks" dxfId="102" priority="101">
      <formula>LEN(TRIM(C81))=0</formula>
    </cfRule>
  </conditionalFormatting>
  <conditionalFormatting sqref="C100:K105">
    <cfRule type="containsBlanks" dxfId="101" priority="103">
      <formula>LEN(TRIM(C100))=0</formula>
    </cfRule>
  </conditionalFormatting>
  <conditionalFormatting sqref="C80:K80 C95:K99 C87:K87">
    <cfRule type="containsBlanks" dxfId="100" priority="105">
      <formula>LEN(TRIM(C80))=0</formula>
    </cfRule>
  </conditionalFormatting>
  <conditionalFormatting sqref="C115:K124">
    <cfRule type="containsBlanks" dxfId="99" priority="100">
      <formula>LEN(TRIM(C115))=0</formula>
    </cfRule>
  </conditionalFormatting>
  <conditionalFormatting sqref="C62:K68">
    <cfRule type="containsBlanks" dxfId="98" priority="99">
      <formula>LEN(TRIM(C62))=0</formula>
    </cfRule>
  </conditionalFormatting>
  <conditionalFormatting sqref="L15:N15">
    <cfRule type="containsBlanks" dxfId="97" priority="98">
      <formula>LEN(TRIM(L15))=0</formula>
    </cfRule>
  </conditionalFormatting>
  <conditionalFormatting sqref="L10:N14 L16:N17">
    <cfRule type="containsBlanks" dxfId="96" priority="97">
      <formula>LEN(TRIM(L10))=0</formula>
    </cfRule>
  </conditionalFormatting>
  <conditionalFormatting sqref="O10:Q17">
    <cfRule type="containsBlanks" dxfId="95" priority="96">
      <formula>LEN(TRIM(O10))=0</formula>
    </cfRule>
  </conditionalFormatting>
  <conditionalFormatting sqref="U14:U16">
    <cfRule type="containsBlanks" dxfId="94" priority="95">
      <formula>LEN(TRIM(U14))=0</formula>
    </cfRule>
  </conditionalFormatting>
  <conditionalFormatting sqref="I5">
    <cfRule type="duplicateValues" dxfId="93" priority="94"/>
  </conditionalFormatting>
  <conditionalFormatting sqref="AA95:AC99">
    <cfRule type="containsBlanks" dxfId="92" priority="93">
      <formula>LEN(TRIM(AA95))=0</formula>
    </cfRule>
  </conditionalFormatting>
  <conditionalFormatting sqref="AA88:AC94">
    <cfRule type="containsBlanks" dxfId="91" priority="92">
      <formula>LEN(TRIM(AA88))=0</formula>
    </cfRule>
  </conditionalFormatting>
  <conditionalFormatting sqref="AA100:AC105">
    <cfRule type="containsBlanks" dxfId="90" priority="91">
      <formula>LEN(TRIM(AA100))=0</formula>
    </cfRule>
  </conditionalFormatting>
  <conditionalFormatting sqref="U34:V34 X34:Y34 AA34:AB34">
    <cfRule type="containsBlanks" dxfId="89" priority="90">
      <formula>LEN(TRIM(U34))=0</formula>
    </cfRule>
  </conditionalFormatting>
  <conditionalFormatting sqref="U26:U33 X27:X33 AA27:AA33">
    <cfRule type="containsBlanks" dxfId="88" priority="89">
      <formula>LEN(TRIM(U26))=0</formula>
    </cfRule>
  </conditionalFormatting>
  <conditionalFormatting sqref="V26:V33 Y27:Y33 AB27:AB33">
    <cfRule type="containsBlanks" dxfId="87" priority="88">
      <formula>LEN(TRIM(V26))=0</formula>
    </cfRule>
  </conditionalFormatting>
  <conditionalFormatting sqref="W26:W34 AC27:AC34">
    <cfRule type="containsBlanks" dxfId="86" priority="87">
      <formula>LEN(TRIM(W26))=0</formula>
    </cfRule>
  </conditionalFormatting>
  <conditionalFormatting sqref="Z27:Z34">
    <cfRule type="containsBlanks" dxfId="85" priority="86">
      <formula>LEN(TRIM(Z27))=0</formula>
    </cfRule>
  </conditionalFormatting>
  <conditionalFormatting sqref="AA26">
    <cfRule type="containsBlanks" dxfId="84" priority="85">
      <formula>LEN(TRIM(AA26))=0</formula>
    </cfRule>
  </conditionalFormatting>
  <conditionalFormatting sqref="AC26">
    <cfRule type="containsBlanks" dxfId="83" priority="84">
      <formula>LEN(TRIM(AC26))=0</formula>
    </cfRule>
  </conditionalFormatting>
  <conditionalFormatting sqref="AB26">
    <cfRule type="containsBlanks" dxfId="82" priority="83">
      <formula>LEN(TRIM(AB26))=0</formula>
    </cfRule>
  </conditionalFormatting>
  <conditionalFormatting sqref="U35:W35 AA35:AC35">
    <cfRule type="containsBlanks" dxfId="81" priority="82">
      <formula>LEN(TRIM(U35))=0</formula>
    </cfRule>
  </conditionalFormatting>
  <conditionalFormatting sqref="U36:AC38 U41:Y43 U39:W40 AA39:AC44">
    <cfRule type="containsBlanks" dxfId="80" priority="81">
      <formula>LEN(TRIM(U36))=0</formula>
    </cfRule>
  </conditionalFormatting>
  <conditionalFormatting sqref="AA45:AC48">
    <cfRule type="containsBlanks" dxfId="79" priority="80">
      <formula>LEN(TRIM(AA45))=0</formula>
    </cfRule>
  </conditionalFormatting>
  <conditionalFormatting sqref="Z41:Z43">
    <cfRule type="containsBlanks" dxfId="78" priority="79">
      <formula>LEN(TRIM(Z41))=0</formula>
    </cfRule>
  </conditionalFormatting>
  <conditionalFormatting sqref="U59:AC61">
    <cfRule type="containsBlanks" dxfId="77" priority="78">
      <formula>LEN(TRIM(U59))=0</formula>
    </cfRule>
  </conditionalFormatting>
  <conditionalFormatting sqref="U57:AC58">
    <cfRule type="containsBlanks" dxfId="76" priority="77">
      <formula>LEN(TRIM(U57))=0</formula>
    </cfRule>
  </conditionalFormatting>
  <conditionalFormatting sqref="AL80 AL87 AL95:AL99">
    <cfRule type="containsBlanks" dxfId="75" priority="76">
      <formula>LEN(TRIM(AL80))=0</formula>
    </cfRule>
  </conditionalFormatting>
  <conditionalFormatting sqref="AL88:AL94">
    <cfRule type="containsBlanks" dxfId="74" priority="75">
      <formula>LEN(TRIM(AL88))=0</formula>
    </cfRule>
  </conditionalFormatting>
  <conditionalFormatting sqref="AL100:AL105">
    <cfRule type="containsBlanks" dxfId="73" priority="74">
      <formula>LEN(TRIM(AL100))=0</formula>
    </cfRule>
  </conditionalFormatting>
  <conditionalFormatting sqref="AL70:AL79">
    <cfRule type="containsBlanks" dxfId="72" priority="73">
      <formula>LEN(TRIM(AL70))=0</formula>
    </cfRule>
  </conditionalFormatting>
  <conditionalFormatting sqref="AL81:AL86">
    <cfRule type="containsBlanks" dxfId="71" priority="72">
      <formula>LEN(TRIM(AL81))=0</formula>
    </cfRule>
  </conditionalFormatting>
  <conditionalFormatting sqref="AL27">
    <cfRule type="containsBlanks" dxfId="70" priority="71">
      <formula>LEN(TRIM(AL27))=0</formula>
    </cfRule>
  </conditionalFormatting>
  <conditionalFormatting sqref="AH26">
    <cfRule type="containsBlanks" dxfId="69" priority="70">
      <formula>LEN(TRIM(AH26))=0</formula>
    </cfRule>
  </conditionalFormatting>
  <conditionalFormatting sqref="AI26">
    <cfRule type="containsBlanks" dxfId="68" priority="69">
      <formula>LEN(TRIM(AI26))=0</formula>
    </cfRule>
  </conditionalFormatting>
  <conditionalFormatting sqref="O57:O58">
    <cfRule type="containsBlanks" dxfId="67" priority="68">
      <formula>LEN(TRIM(O57))=0</formula>
    </cfRule>
  </conditionalFormatting>
  <conditionalFormatting sqref="P57:P58">
    <cfRule type="containsBlanks" dxfId="66" priority="67">
      <formula>LEN(TRIM(P57))=0</formula>
    </cfRule>
  </conditionalFormatting>
  <conditionalFormatting sqref="S57:S58">
    <cfRule type="containsBlanks" dxfId="65" priority="66">
      <formula>LEN(TRIM(S57))=0</formula>
    </cfRule>
  </conditionalFormatting>
  <conditionalFormatting sqref="T95:T99">
    <cfRule type="containsBlanks" dxfId="64" priority="65">
      <formula>LEN(TRIM(T95))=0</formula>
    </cfRule>
  </conditionalFormatting>
  <conditionalFormatting sqref="T88:T94">
    <cfRule type="containsBlanks" dxfId="63" priority="64">
      <formula>LEN(TRIM(T88))=0</formula>
    </cfRule>
  </conditionalFormatting>
  <conditionalFormatting sqref="T100:T105">
    <cfRule type="containsBlanks" dxfId="62" priority="63">
      <formula>LEN(TRIM(T100))=0</formula>
    </cfRule>
  </conditionalFormatting>
  <conditionalFormatting sqref="X17:Y17 Y14:Z16">
    <cfRule type="containsBlanks" dxfId="61" priority="62">
      <formula>LEN(TRIM(X14))=0</formula>
    </cfRule>
  </conditionalFormatting>
  <conditionalFormatting sqref="X24:X25">
    <cfRule type="containsBlanks" dxfId="60" priority="61">
      <formula>LEN(TRIM(X24))=0</formula>
    </cfRule>
  </conditionalFormatting>
  <conditionalFormatting sqref="Z24:Z25">
    <cfRule type="containsBlanks" dxfId="59" priority="60">
      <formula>LEN(TRIM(Z24))=0</formula>
    </cfRule>
  </conditionalFormatting>
  <conditionalFormatting sqref="X10:Z13">
    <cfRule type="containsBlanks" dxfId="58" priority="58">
      <formula>LEN(TRIM(X10))=0</formula>
    </cfRule>
  </conditionalFormatting>
  <conditionalFormatting sqref="Y24:Y25">
    <cfRule type="containsBlanks" dxfId="57" priority="59">
      <formula>LEN(TRIM(Y24))=0</formula>
    </cfRule>
  </conditionalFormatting>
  <conditionalFormatting sqref="X14:X16">
    <cfRule type="containsBlanks" dxfId="56" priority="57">
      <formula>LEN(TRIM(X14))=0</formula>
    </cfRule>
  </conditionalFormatting>
  <conditionalFormatting sqref="X26">
    <cfRule type="containsBlanks" dxfId="55" priority="56">
      <formula>LEN(TRIM(X26))=0</formula>
    </cfRule>
  </conditionalFormatting>
  <conditionalFormatting sqref="Y26">
    <cfRule type="containsBlanks" dxfId="54" priority="55">
      <formula>LEN(TRIM(Y26))=0</formula>
    </cfRule>
  </conditionalFormatting>
  <conditionalFormatting sqref="Z26">
    <cfRule type="containsBlanks" dxfId="53" priority="54">
      <formula>LEN(TRIM(Z26))=0</formula>
    </cfRule>
  </conditionalFormatting>
  <conditionalFormatting sqref="Z17">
    <cfRule type="containsBlanks" dxfId="52" priority="53">
      <formula>LEN(TRIM(Z17))=0</formula>
    </cfRule>
  </conditionalFormatting>
  <conditionalFormatting sqref="U44:Z44">
    <cfRule type="containsBlanks" dxfId="51" priority="52">
      <formula>LEN(TRIM(U44))=0</formula>
    </cfRule>
  </conditionalFormatting>
  <conditionalFormatting sqref="U45:Z48">
    <cfRule type="containsBlanks" dxfId="50" priority="51">
      <formula>LEN(TRIM(U45))=0</formula>
    </cfRule>
  </conditionalFormatting>
  <conditionalFormatting sqref="X39:Z40">
    <cfRule type="containsBlanks" dxfId="49" priority="50">
      <formula>LEN(TRIM(X39))=0</formula>
    </cfRule>
  </conditionalFormatting>
  <conditionalFormatting sqref="X35:Z35">
    <cfRule type="containsBlanks" dxfId="48" priority="49">
      <formula>LEN(TRIM(X35))=0</formula>
    </cfRule>
  </conditionalFormatting>
  <conditionalFormatting sqref="U110:Z113">
    <cfRule type="containsBlanks" dxfId="47" priority="48">
      <formula>LEN(TRIM(U110))=0</formula>
    </cfRule>
  </conditionalFormatting>
  <conditionalFormatting sqref="R19:Z21">
    <cfRule type="containsBlanks" dxfId="46" priority="47">
      <formula>LEN(TRIM(R19))=0</formula>
    </cfRule>
  </conditionalFormatting>
  <conditionalFormatting sqref="C19:K21">
    <cfRule type="containsBlanks" dxfId="45" priority="46">
      <formula>LEN(TRIM(C19))=0</formula>
    </cfRule>
  </conditionalFormatting>
  <conditionalFormatting sqref="L19:N21">
    <cfRule type="containsBlanks" dxfId="44" priority="45">
      <formula>LEN(TRIM(L19))=0</formula>
    </cfRule>
  </conditionalFormatting>
  <conditionalFormatting sqref="O19:Q21">
    <cfRule type="containsBlanks" dxfId="43" priority="44">
      <formula>LEN(TRIM(O19))=0</formula>
    </cfRule>
  </conditionalFormatting>
  <conditionalFormatting sqref="AG10:AI11">
    <cfRule type="containsBlanks" dxfId="42" priority="43">
      <formula>LEN(TRIM(AG10))=0</formula>
    </cfRule>
  </conditionalFormatting>
  <conditionalFormatting sqref="AD35:AI35 AG34 AD34">
    <cfRule type="containsBlanks" dxfId="41" priority="42">
      <formula>LEN(TRIM(AD34))=0</formula>
    </cfRule>
  </conditionalFormatting>
  <conditionalFormatting sqref="AD36:AI44">
    <cfRule type="containsBlanks" dxfId="40" priority="40">
      <formula>LEN(TRIM(AD36))=0</formula>
    </cfRule>
  </conditionalFormatting>
  <conditionalFormatting sqref="AD27:AD33 AG27:AG33">
    <cfRule type="containsBlanks" dxfId="39" priority="41">
      <formula>LEN(TRIM(AD27))=0</formula>
    </cfRule>
  </conditionalFormatting>
  <conditionalFormatting sqref="AD45:AI48">
    <cfRule type="containsBlanks" dxfId="38" priority="39">
      <formula>LEN(TRIM(AD45))=0</formula>
    </cfRule>
  </conditionalFormatting>
  <conditionalFormatting sqref="AH34">
    <cfRule type="containsBlanks" dxfId="37" priority="38">
      <formula>LEN(TRIM(AH34))=0</formula>
    </cfRule>
  </conditionalFormatting>
  <conditionalFormatting sqref="AH27:AH33">
    <cfRule type="containsBlanks" dxfId="36" priority="37">
      <formula>LEN(TRIM(AH27))=0</formula>
    </cfRule>
  </conditionalFormatting>
  <conditionalFormatting sqref="AI27:AI34">
    <cfRule type="containsBlanks" dxfId="35" priority="36">
      <formula>LEN(TRIM(AI27))=0</formula>
    </cfRule>
  </conditionalFormatting>
  <conditionalFormatting sqref="AI95:AI99">
    <cfRule type="containsBlanks" dxfId="34" priority="35">
      <formula>LEN(TRIM(AI95))=0</formula>
    </cfRule>
  </conditionalFormatting>
  <conditionalFormatting sqref="AI88:AI94">
    <cfRule type="containsBlanks" dxfId="33" priority="34">
      <formula>LEN(TRIM(AI88))=0</formula>
    </cfRule>
  </conditionalFormatting>
  <conditionalFormatting sqref="AI100:AI105">
    <cfRule type="containsBlanks" dxfId="32" priority="33">
      <formula>LEN(TRIM(AI100))=0</formula>
    </cfRule>
  </conditionalFormatting>
  <conditionalFormatting sqref="AG115:AG124">
    <cfRule type="containsBlanks" dxfId="31" priority="32">
      <formula>LEN(TRIM(AG115))=0</formula>
    </cfRule>
  </conditionalFormatting>
  <conditionalFormatting sqref="AE17 AE10:AE11 AE19:AE21">
    <cfRule type="containsBlanks" dxfId="30" priority="31">
      <formula>LEN(TRIM(AE10))=0</formula>
    </cfRule>
  </conditionalFormatting>
  <conditionalFormatting sqref="AE14:AE16">
    <cfRule type="containsBlanks" dxfId="29" priority="30">
      <formula>LEN(TRIM(AE14))=0</formula>
    </cfRule>
  </conditionalFormatting>
  <conditionalFormatting sqref="AE12:AE13">
    <cfRule type="containsBlanks" dxfId="28" priority="29">
      <formula>LEN(TRIM(AE12))=0</formula>
    </cfRule>
  </conditionalFormatting>
  <conditionalFormatting sqref="AE34">
    <cfRule type="containsBlanks" dxfId="27" priority="28">
      <formula>LEN(TRIM(AE34))=0</formula>
    </cfRule>
  </conditionalFormatting>
  <conditionalFormatting sqref="AE27:AE33">
    <cfRule type="containsBlanks" dxfId="26" priority="27">
      <formula>LEN(TRIM(AE27))=0</formula>
    </cfRule>
  </conditionalFormatting>
  <conditionalFormatting sqref="AF27:AF34">
    <cfRule type="containsBlanks" dxfId="25" priority="26">
      <formula>LEN(TRIM(AF27))=0</formula>
    </cfRule>
  </conditionalFormatting>
  <conditionalFormatting sqref="U71:AC71">
    <cfRule type="containsBlanks" dxfId="24" priority="25">
      <formula>LEN(TRIM(U71))=0</formula>
    </cfRule>
  </conditionalFormatting>
  <conditionalFormatting sqref="AD71:AF71">
    <cfRule type="containsBlanks" dxfId="23" priority="24">
      <formula>LEN(TRIM(AD71))=0</formula>
    </cfRule>
  </conditionalFormatting>
  <conditionalFormatting sqref="AA80:AC80">
    <cfRule type="containsBlanks" dxfId="22" priority="23">
      <formula>LEN(TRIM(AA80))=0</formula>
    </cfRule>
  </conditionalFormatting>
  <conditionalFormatting sqref="AA79:AC79">
    <cfRule type="containsBlanks" dxfId="21" priority="22">
      <formula>LEN(TRIM(AA79))=0</formula>
    </cfRule>
  </conditionalFormatting>
  <conditionalFormatting sqref="AD80:AF80">
    <cfRule type="containsBlanks" dxfId="20" priority="21">
      <formula>LEN(TRIM(AD80))=0</formula>
    </cfRule>
  </conditionalFormatting>
  <conditionalFormatting sqref="AD79:AF79">
    <cfRule type="containsBlanks" dxfId="19" priority="20">
      <formula>LEN(TRIM(AD79))=0</formula>
    </cfRule>
  </conditionalFormatting>
  <conditionalFormatting sqref="C18:K18">
    <cfRule type="containsBlanks" dxfId="18" priority="19">
      <formula>LEN(TRIM(C18))=0</formula>
    </cfRule>
  </conditionalFormatting>
  <conditionalFormatting sqref="L18:N18">
    <cfRule type="containsBlanks" dxfId="17" priority="18">
      <formula>LEN(TRIM(L18))=0</formula>
    </cfRule>
  </conditionalFormatting>
  <conditionalFormatting sqref="R18:W18 AA18:AE18">
    <cfRule type="containsBlanks" dxfId="16" priority="17">
      <formula>LEN(TRIM(R18))=0</formula>
    </cfRule>
  </conditionalFormatting>
  <conditionalFormatting sqref="O18:Q18">
    <cfRule type="containsBlanks" dxfId="15" priority="16">
      <formula>LEN(TRIM(O18))=0</formula>
    </cfRule>
  </conditionalFormatting>
  <conditionalFormatting sqref="X18:Z18">
    <cfRule type="containsBlanks" dxfId="14" priority="15">
      <formula>LEN(TRIM(X18))=0</formula>
    </cfRule>
  </conditionalFormatting>
  <conditionalFormatting sqref="AA110:AL113">
    <cfRule type="containsBlanks" dxfId="13" priority="14">
      <formula>LEN(TRIM(AA110))=0</formula>
    </cfRule>
  </conditionalFormatting>
  <conditionalFormatting sqref="AD62:AL68">
    <cfRule type="containsBlanks" dxfId="12" priority="13">
      <formula>LEN(TRIM(AD62))=0</formula>
    </cfRule>
  </conditionalFormatting>
  <conditionalFormatting sqref="U63:AC68 U62:W62 AA62:AC62">
    <cfRule type="containsBlanks" dxfId="11" priority="12">
      <formula>LEN(TRIM(U62))=0</formula>
    </cfRule>
  </conditionalFormatting>
  <conditionalFormatting sqref="X62:Z62">
    <cfRule type="containsBlanks" dxfId="10" priority="11">
      <formula>LEN(TRIM(X62))=0</formula>
    </cfRule>
  </conditionalFormatting>
  <conditionalFormatting sqref="R22:R23 U22:U23 AA22:AA23 AD22:AD23 AG22:AG23 AJ22:AJ23">
    <cfRule type="containsBlanks" dxfId="9" priority="10">
      <formula>LEN(TRIM(R22))=0</formula>
    </cfRule>
  </conditionalFormatting>
  <conditionalFormatting sqref="T22:T23 W22:W23 AC22:AC23 AF22:AF23 AI22:AI23 AL22:AL23">
    <cfRule type="containsBlanks" dxfId="8" priority="9">
      <formula>LEN(TRIM(T22))=0</formula>
    </cfRule>
  </conditionalFormatting>
  <conditionalFormatting sqref="S22:S23 V22:V23 AB22:AB23 AE22:AE23 AH22:AH23 AK22:AK23">
    <cfRule type="containsBlanks" dxfId="7" priority="8">
      <formula>LEN(TRIM(S22))=0</formula>
    </cfRule>
  </conditionalFormatting>
  <conditionalFormatting sqref="X22:X23">
    <cfRule type="containsBlanks" dxfId="6" priority="7">
      <formula>LEN(TRIM(X22))=0</formula>
    </cfRule>
  </conditionalFormatting>
  <conditionalFormatting sqref="Z22:Z23">
    <cfRule type="containsBlanks" dxfId="5" priority="6">
      <formula>LEN(TRIM(Z22))=0</formula>
    </cfRule>
  </conditionalFormatting>
  <conditionalFormatting sqref="Y22:Y23">
    <cfRule type="containsBlanks" dxfId="4" priority="5">
      <formula>LEN(TRIM(Y22))=0</formula>
    </cfRule>
  </conditionalFormatting>
  <conditionalFormatting sqref="C49:N51 C52:J52 L52:N52 C53:N56">
    <cfRule type="containsBlanks" dxfId="3" priority="4">
      <formula>LEN(TRIM(C49))=0</formula>
    </cfRule>
  </conditionalFormatting>
  <conditionalFormatting sqref="O49:AL56">
    <cfRule type="containsBlanks" dxfId="2" priority="3">
      <formula>LEN(TRIM(O49))=0</formula>
    </cfRule>
  </conditionalFormatting>
  <conditionalFormatting sqref="K52">
    <cfRule type="containsBlanks" dxfId="1" priority="2">
      <formula>LEN(TRIM(K52))=0</formula>
    </cfRule>
  </conditionalFormatting>
  <conditionalFormatting sqref="T84">
    <cfRule type="containsBlanks" dxfId="0" priority="1">
      <formula>LEN(TRIM(T84))=0</formula>
    </cfRule>
  </conditionalFormatting>
  <printOptions horizontalCentered="1"/>
  <pageMargins left="0.19685039370078741" right="0" top="0.19685039370078741" bottom="0.19685039370078741" header="0" footer="0"/>
  <pageSetup scale="24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2060"/>
    <pageSetUpPr fitToPage="1"/>
  </sheetPr>
  <dimension ref="A1:AR603"/>
  <sheetViews>
    <sheetView tabSelected="1" zoomScale="70" zoomScaleNormal="70" workbookViewId="0">
      <pane xSplit="7" ySplit="9" topLeftCell="H47" activePane="bottomRight" state="frozen"/>
      <selection pane="topRight" activeCell="H1" sqref="H1"/>
      <selection pane="bottomLeft" activeCell="A10" sqref="A10"/>
      <selection pane="bottomRight" activeCell="W60" sqref="W60"/>
    </sheetView>
  </sheetViews>
  <sheetFormatPr baseColWidth="10" defaultColWidth="0" defaultRowHeight="12.5" x14ac:dyDescent="0.25"/>
  <cols>
    <col min="1" max="2" width="2.1796875" style="437" customWidth="1"/>
    <col min="3" max="3" width="4.26953125" style="438" customWidth="1"/>
    <col min="4" max="4" width="7.7265625" style="437" hidden="1" customWidth="1"/>
    <col min="5" max="5" width="13.26953125" style="439" customWidth="1"/>
    <col min="6" max="6" width="26.26953125" style="439" customWidth="1"/>
    <col min="7" max="7" width="60.26953125" style="439" bestFit="1" customWidth="1"/>
    <col min="8" max="9" width="5.81640625" style="440" customWidth="1"/>
    <col min="10" max="10" width="5.81640625" style="441" customWidth="1"/>
    <col min="11" max="12" width="5.81640625" style="437" customWidth="1"/>
    <col min="13" max="13" width="5.81640625" style="442" customWidth="1"/>
    <col min="14" max="15" width="5.81640625" style="437" customWidth="1"/>
    <col min="16" max="16" width="5.81640625" style="442" customWidth="1"/>
    <col min="17" max="18" width="5.81640625" style="437" customWidth="1"/>
    <col min="19" max="19" width="5.81640625" style="442" customWidth="1"/>
    <col min="20" max="21" width="5.81640625" style="437" customWidth="1"/>
    <col min="22" max="22" width="5.81640625" style="442" customWidth="1"/>
    <col min="23" max="24" width="5.81640625" style="437" customWidth="1"/>
    <col min="25" max="25" width="5.81640625" style="442" customWidth="1"/>
    <col min="26" max="30" width="5.81640625" style="440" customWidth="1"/>
    <col min="31" max="31" width="5.81640625" style="441" customWidth="1"/>
    <col min="32" max="36" width="5.81640625" style="440" customWidth="1"/>
    <col min="37" max="37" width="5.81640625" style="441" customWidth="1"/>
    <col min="38" max="39" width="5.81640625" style="440" customWidth="1"/>
    <col min="40" max="40" width="6" style="440" customWidth="1"/>
    <col min="41" max="42" width="5.81640625" style="440" customWidth="1"/>
    <col min="43" max="43" width="5.81640625" style="441" customWidth="1"/>
    <col min="44" max="44" width="11.453125" style="437" customWidth="1"/>
    <col min="45" max="16384" width="11.453125" style="437" hidden="1"/>
  </cols>
  <sheetData>
    <row r="1" spans="1:44" ht="22.9" customHeight="1" x14ac:dyDescent="0.25">
      <c r="A1" s="568">
        <v>0</v>
      </c>
      <c r="B1" s="568">
        <v>0</v>
      </c>
      <c r="F1" s="824"/>
      <c r="G1" s="825" t="s">
        <v>475</v>
      </c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6"/>
      <c r="T1" s="826"/>
      <c r="U1" s="826"/>
      <c r="V1" s="826"/>
      <c r="W1" s="826"/>
      <c r="X1" s="826"/>
      <c r="Y1" s="826"/>
      <c r="Z1" s="826"/>
      <c r="AA1" s="826"/>
      <c r="AB1" s="826"/>
      <c r="AC1" s="826"/>
      <c r="AD1" s="826"/>
      <c r="AE1" s="826"/>
      <c r="AF1" s="826"/>
      <c r="AG1" s="826"/>
      <c r="AH1" s="826"/>
      <c r="AI1" s="826"/>
      <c r="AJ1" s="826"/>
      <c r="AK1" s="826"/>
      <c r="AL1" s="826"/>
      <c r="AM1" s="826"/>
      <c r="AN1" s="826"/>
      <c r="AO1" s="826"/>
      <c r="AP1" s="826"/>
      <c r="AQ1" s="826"/>
    </row>
    <row r="2" spans="1:44" ht="22.9" customHeight="1" x14ac:dyDescent="0.25">
      <c r="A2" s="568">
        <v>0</v>
      </c>
      <c r="B2" s="568">
        <v>0</v>
      </c>
      <c r="F2" s="824"/>
      <c r="G2" s="827"/>
      <c r="H2" s="828"/>
      <c r="I2" s="828"/>
      <c r="J2" s="828"/>
      <c r="K2" s="828"/>
      <c r="L2" s="828"/>
      <c r="M2" s="828"/>
      <c r="N2" s="828"/>
      <c r="O2" s="828"/>
      <c r="P2" s="828"/>
      <c r="Q2" s="828"/>
      <c r="R2" s="828"/>
      <c r="S2" s="828"/>
      <c r="T2" s="828"/>
      <c r="U2" s="828"/>
      <c r="V2" s="828"/>
      <c r="W2" s="828"/>
      <c r="X2" s="828"/>
      <c r="Y2" s="828"/>
      <c r="Z2" s="828"/>
      <c r="AA2" s="828"/>
      <c r="AB2" s="828"/>
      <c r="AC2" s="828"/>
      <c r="AD2" s="828"/>
      <c r="AE2" s="828"/>
      <c r="AF2" s="828"/>
      <c r="AG2" s="828"/>
      <c r="AH2" s="828"/>
      <c r="AI2" s="828"/>
      <c r="AJ2" s="828"/>
      <c r="AK2" s="828"/>
      <c r="AL2" s="828"/>
      <c r="AM2" s="828"/>
      <c r="AN2" s="828"/>
      <c r="AO2" s="828"/>
      <c r="AP2" s="828"/>
      <c r="AQ2" s="828"/>
    </row>
    <row r="3" spans="1:44" ht="22.9" customHeight="1" x14ac:dyDescent="0.25">
      <c r="A3" s="568">
        <v>0</v>
      </c>
      <c r="B3" s="568">
        <v>0</v>
      </c>
      <c r="F3" s="824"/>
      <c r="G3" s="827"/>
      <c r="H3" s="828"/>
      <c r="I3" s="828"/>
      <c r="J3" s="828"/>
      <c r="K3" s="828"/>
      <c r="L3" s="828"/>
      <c r="M3" s="828"/>
      <c r="N3" s="828"/>
      <c r="O3" s="828"/>
      <c r="P3" s="828"/>
      <c r="Q3" s="828"/>
      <c r="R3" s="828"/>
      <c r="S3" s="828"/>
      <c r="T3" s="828"/>
      <c r="U3" s="828"/>
      <c r="V3" s="828"/>
      <c r="W3" s="828"/>
      <c r="X3" s="828"/>
      <c r="Y3" s="828"/>
      <c r="Z3" s="828"/>
      <c r="AA3" s="828"/>
      <c r="AB3" s="828"/>
      <c r="AC3" s="828"/>
      <c r="AD3" s="828"/>
      <c r="AE3" s="828"/>
      <c r="AF3" s="828"/>
      <c r="AG3" s="828"/>
      <c r="AH3" s="828"/>
      <c r="AI3" s="828"/>
      <c r="AJ3" s="828"/>
      <c r="AK3" s="828"/>
      <c r="AL3" s="828"/>
      <c r="AM3" s="828"/>
      <c r="AN3" s="828"/>
      <c r="AO3" s="828"/>
      <c r="AP3" s="828"/>
      <c r="AQ3" s="828"/>
    </row>
    <row r="4" spans="1:44" ht="22.9" customHeight="1" thickBot="1" x14ac:dyDescent="0.3">
      <c r="A4" s="568">
        <v>0</v>
      </c>
      <c r="B4" s="568">
        <v>0</v>
      </c>
      <c r="F4" s="824"/>
      <c r="G4" s="829"/>
      <c r="H4" s="830"/>
      <c r="I4" s="830"/>
      <c r="J4" s="830"/>
      <c r="K4" s="830"/>
      <c r="L4" s="830"/>
      <c r="M4" s="830"/>
      <c r="N4" s="830"/>
      <c r="O4" s="830"/>
      <c r="P4" s="830"/>
      <c r="Q4" s="830"/>
      <c r="R4" s="830"/>
      <c r="S4" s="830"/>
      <c r="T4" s="830"/>
      <c r="U4" s="830"/>
      <c r="V4" s="830"/>
      <c r="W4" s="830"/>
      <c r="X4" s="830"/>
      <c r="Y4" s="830"/>
      <c r="Z4" s="830"/>
      <c r="AA4" s="830"/>
      <c r="AB4" s="830"/>
      <c r="AC4" s="830"/>
      <c r="AD4" s="830"/>
      <c r="AE4" s="830"/>
      <c r="AF4" s="830"/>
      <c r="AG4" s="830"/>
      <c r="AH4" s="830"/>
      <c r="AI4" s="830"/>
      <c r="AJ4" s="830"/>
      <c r="AK4" s="830"/>
      <c r="AL4" s="830"/>
      <c r="AM4" s="830"/>
      <c r="AN4" s="830"/>
      <c r="AO4" s="830"/>
      <c r="AP4" s="830"/>
      <c r="AQ4" s="830"/>
    </row>
    <row r="5" spans="1:44" ht="13" thickBot="1" x14ac:dyDescent="0.3">
      <c r="A5" s="568">
        <v>0</v>
      </c>
      <c r="B5" s="568">
        <v>0</v>
      </c>
      <c r="F5" s="824"/>
    </row>
    <row r="6" spans="1:44" ht="17.649999999999999" customHeight="1" x14ac:dyDescent="0.25">
      <c r="A6" s="568">
        <v>0</v>
      </c>
      <c r="B6" s="568">
        <v>0</v>
      </c>
      <c r="F6" s="824"/>
      <c r="G6" s="831"/>
      <c r="H6" s="833" t="s">
        <v>480</v>
      </c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  <c r="X6" s="833"/>
      <c r="Y6" s="833"/>
      <c r="Z6" s="833"/>
      <c r="AA6" s="833"/>
      <c r="AB6" s="833"/>
      <c r="AC6" s="833"/>
      <c r="AD6" s="833"/>
      <c r="AE6" s="833"/>
      <c r="AF6" s="833"/>
      <c r="AG6" s="833"/>
      <c r="AH6" s="833"/>
      <c r="AI6" s="833"/>
      <c r="AJ6" s="833"/>
      <c r="AK6" s="833"/>
      <c r="AL6" s="833"/>
      <c r="AM6" s="833"/>
      <c r="AN6" s="833"/>
      <c r="AO6" s="833"/>
      <c r="AP6" s="833"/>
      <c r="AQ6" s="833"/>
    </row>
    <row r="7" spans="1:44" ht="17.649999999999999" customHeight="1" thickBot="1" x14ac:dyDescent="0.3">
      <c r="A7" s="568">
        <v>0</v>
      </c>
      <c r="B7" s="568">
        <v>0</v>
      </c>
      <c r="F7" s="824"/>
      <c r="G7" s="832"/>
      <c r="H7" s="834"/>
      <c r="I7" s="834"/>
      <c r="J7" s="834"/>
      <c r="K7" s="834"/>
      <c r="L7" s="834"/>
      <c r="M7" s="834"/>
      <c r="N7" s="834"/>
      <c r="O7" s="834"/>
      <c r="P7" s="834"/>
      <c r="Q7" s="834"/>
      <c r="R7" s="834"/>
      <c r="S7" s="834"/>
      <c r="T7" s="834"/>
      <c r="U7" s="834"/>
      <c r="V7" s="834"/>
      <c r="W7" s="834"/>
      <c r="X7" s="834"/>
      <c r="Y7" s="834"/>
      <c r="Z7" s="834"/>
      <c r="AA7" s="834"/>
      <c r="AB7" s="834"/>
      <c r="AC7" s="834"/>
      <c r="AD7" s="834"/>
      <c r="AE7" s="834"/>
      <c r="AF7" s="834"/>
      <c r="AG7" s="834"/>
      <c r="AH7" s="834"/>
      <c r="AI7" s="834"/>
      <c r="AJ7" s="834"/>
      <c r="AK7" s="834"/>
      <c r="AL7" s="834"/>
      <c r="AM7" s="834"/>
      <c r="AN7" s="834"/>
      <c r="AO7" s="834"/>
      <c r="AP7" s="834"/>
      <c r="AQ7" s="834"/>
    </row>
    <row r="8" spans="1:44" ht="21.5" customHeight="1" thickBot="1" x14ac:dyDescent="0.3">
      <c r="A8" s="568">
        <v>0</v>
      </c>
      <c r="B8" s="568">
        <v>0</v>
      </c>
      <c r="G8" s="443"/>
      <c r="H8" s="835" t="s">
        <v>1</v>
      </c>
      <c r="I8" s="836"/>
      <c r="J8" s="837"/>
      <c r="K8" s="835" t="s">
        <v>2</v>
      </c>
      <c r="L8" s="836"/>
      <c r="M8" s="837"/>
      <c r="N8" s="835" t="s">
        <v>3</v>
      </c>
      <c r="O8" s="836"/>
      <c r="P8" s="837"/>
      <c r="Q8" s="835" t="s">
        <v>4</v>
      </c>
      <c r="R8" s="836"/>
      <c r="S8" s="837"/>
      <c r="T8" s="835" t="s">
        <v>5</v>
      </c>
      <c r="U8" s="836"/>
      <c r="V8" s="837"/>
      <c r="W8" s="835" t="s">
        <v>6</v>
      </c>
      <c r="X8" s="836"/>
      <c r="Y8" s="837"/>
      <c r="Z8" s="835" t="s">
        <v>7</v>
      </c>
      <c r="AA8" s="836"/>
      <c r="AB8" s="837"/>
      <c r="AC8" s="835" t="s">
        <v>8</v>
      </c>
      <c r="AD8" s="836"/>
      <c r="AE8" s="837"/>
      <c r="AF8" s="835" t="s">
        <v>9</v>
      </c>
      <c r="AG8" s="836"/>
      <c r="AH8" s="837"/>
      <c r="AI8" s="835" t="s">
        <v>10</v>
      </c>
      <c r="AJ8" s="836"/>
      <c r="AK8" s="837"/>
      <c r="AL8" s="835" t="s">
        <v>11</v>
      </c>
      <c r="AM8" s="836"/>
      <c r="AN8" s="837"/>
      <c r="AO8" s="835" t="s">
        <v>12</v>
      </c>
      <c r="AP8" s="836"/>
      <c r="AQ8" s="837"/>
    </row>
    <row r="9" spans="1:44" s="440" customFormat="1" ht="40.5" customHeight="1" thickBot="1" x14ac:dyDescent="0.3">
      <c r="A9" s="569">
        <v>0</v>
      </c>
      <c r="B9" s="569">
        <v>0</v>
      </c>
      <c r="C9" s="444" t="s">
        <v>142</v>
      </c>
      <c r="D9" s="444" t="s">
        <v>143</v>
      </c>
      <c r="E9" s="444" t="s">
        <v>144</v>
      </c>
      <c r="F9" s="444" t="s">
        <v>145</v>
      </c>
      <c r="G9" s="445" t="s">
        <v>146</v>
      </c>
      <c r="H9" s="446" t="s">
        <v>17</v>
      </c>
      <c r="I9" s="447" t="s">
        <v>18</v>
      </c>
      <c r="J9" s="448" t="s">
        <v>19</v>
      </c>
      <c r="K9" s="446" t="s">
        <v>17</v>
      </c>
      <c r="L9" s="447" t="s">
        <v>18</v>
      </c>
      <c r="M9" s="448" t="s">
        <v>19</v>
      </c>
      <c r="N9" s="446" t="s">
        <v>17</v>
      </c>
      <c r="O9" s="447" t="s">
        <v>18</v>
      </c>
      <c r="P9" s="448" t="s">
        <v>19</v>
      </c>
      <c r="Q9" s="446" t="s">
        <v>17</v>
      </c>
      <c r="R9" s="447" t="s">
        <v>18</v>
      </c>
      <c r="S9" s="448" t="s">
        <v>19</v>
      </c>
      <c r="T9" s="446" t="s">
        <v>17</v>
      </c>
      <c r="U9" s="447" t="s">
        <v>18</v>
      </c>
      <c r="V9" s="448" t="s">
        <v>19</v>
      </c>
      <c r="W9" s="446" t="s">
        <v>17</v>
      </c>
      <c r="X9" s="447" t="s">
        <v>18</v>
      </c>
      <c r="Y9" s="448" t="s">
        <v>19</v>
      </c>
      <c r="Z9" s="446" t="s">
        <v>17</v>
      </c>
      <c r="AA9" s="447" t="s">
        <v>18</v>
      </c>
      <c r="AB9" s="448" t="s">
        <v>19</v>
      </c>
      <c r="AC9" s="446" t="s">
        <v>17</v>
      </c>
      <c r="AD9" s="447" t="s">
        <v>18</v>
      </c>
      <c r="AE9" s="448" t="s">
        <v>19</v>
      </c>
      <c r="AF9" s="446" t="s">
        <v>17</v>
      </c>
      <c r="AG9" s="447" t="s">
        <v>18</v>
      </c>
      <c r="AH9" s="448" t="s">
        <v>19</v>
      </c>
      <c r="AI9" s="446" t="s">
        <v>17</v>
      </c>
      <c r="AJ9" s="447" t="s">
        <v>18</v>
      </c>
      <c r="AK9" s="448" t="s">
        <v>19</v>
      </c>
      <c r="AL9" s="446" t="s">
        <v>17</v>
      </c>
      <c r="AM9" s="447" t="s">
        <v>18</v>
      </c>
      <c r="AN9" s="448" t="s">
        <v>19</v>
      </c>
      <c r="AO9" s="446" t="s">
        <v>17</v>
      </c>
      <c r="AP9" s="447" t="s">
        <v>18</v>
      </c>
      <c r="AQ9" s="448" t="s">
        <v>19</v>
      </c>
      <c r="AR9" s="449" t="s">
        <v>147</v>
      </c>
    </row>
    <row r="10" spans="1:44" ht="22.9" customHeight="1" x14ac:dyDescent="0.25">
      <c r="A10" s="568">
        <v>0</v>
      </c>
      <c r="B10" s="568">
        <v>0</v>
      </c>
      <c r="C10" s="450">
        <v>1</v>
      </c>
      <c r="D10" s="626" t="s">
        <v>148</v>
      </c>
      <c r="E10" s="551" t="s">
        <v>149</v>
      </c>
      <c r="F10" s="552" t="s">
        <v>150</v>
      </c>
      <c r="G10" s="685" t="s">
        <v>151</v>
      </c>
      <c r="H10" s="570">
        <v>2</v>
      </c>
      <c r="I10" s="590">
        <v>0</v>
      </c>
      <c r="J10" s="594">
        <v>2</v>
      </c>
      <c r="K10" s="570">
        <v>2</v>
      </c>
      <c r="L10" s="590">
        <v>0</v>
      </c>
      <c r="M10" s="598">
        <v>2</v>
      </c>
      <c r="N10" s="570">
        <v>2</v>
      </c>
      <c r="O10" s="590">
        <v>2</v>
      </c>
      <c r="P10" s="594">
        <v>3</v>
      </c>
      <c r="Q10" s="570">
        <v>0</v>
      </c>
      <c r="R10" s="590">
        <v>0</v>
      </c>
      <c r="S10" s="598">
        <v>1</v>
      </c>
      <c r="T10" s="570">
        <v>0</v>
      </c>
      <c r="U10" s="590">
        <v>0</v>
      </c>
      <c r="V10" s="598">
        <v>0</v>
      </c>
      <c r="W10" s="570">
        <v>1</v>
      </c>
      <c r="X10" s="590">
        <v>2</v>
      </c>
      <c r="Y10" s="598">
        <v>1</v>
      </c>
      <c r="Z10" s="570">
        <v>2</v>
      </c>
      <c r="AA10" s="590">
        <v>0</v>
      </c>
      <c r="AB10" s="598">
        <v>4</v>
      </c>
      <c r="AC10" s="570">
        <v>0</v>
      </c>
      <c r="AD10" s="590">
        <v>2</v>
      </c>
      <c r="AE10" s="598">
        <v>3</v>
      </c>
      <c r="AF10" s="570">
        <v>2</v>
      </c>
      <c r="AG10" s="590">
        <v>2</v>
      </c>
      <c r="AH10" s="598">
        <v>3</v>
      </c>
      <c r="AI10" s="570">
        <v>1</v>
      </c>
      <c r="AJ10" s="590">
        <v>0</v>
      </c>
      <c r="AK10" s="598">
        <v>4</v>
      </c>
      <c r="AL10" s="570">
        <v>4</v>
      </c>
      <c r="AM10" s="590">
        <v>2</v>
      </c>
      <c r="AN10" s="598">
        <v>3</v>
      </c>
      <c r="AO10" s="570">
        <v>2</v>
      </c>
      <c r="AP10" s="590">
        <v>0</v>
      </c>
      <c r="AQ10" s="598">
        <v>2</v>
      </c>
      <c r="AR10" s="453">
        <f t="shared" ref="AR10:AR76" si="0">SUM(H10:AQ10)</f>
        <v>56</v>
      </c>
    </row>
    <row r="11" spans="1:44" ht="22.9" customHeight="1" x14ac:dyDescent="0.25">
      <c r="A11" s="568">
        <v>0</v>
      </c>
      <c r="B11" s="568">
        <v>0</v>
      </c>
      <c r="C11" s="454">
        <v>2</v>
      </c>
      <c r="D11" s="558" t="s">
        <v>152</v>
      </c>
      <c r="E11" s="553" t="s">
        <v>153</v>
      </c>
      <c r="F11" s="554" t="s">
        <v>154</v>
      </c>
      <c r="G11" s="617" t="s">
        <v>155</v>
      </c>
      <c r="H11" s="571">
        <v>0</v>
      </c>
      <c r="I11" s="591">
        <v>0</v>
      </c>
      <c r="J11" s="595">
        <v>0</v>
      </c>
      <c r="K11" s="571">
        <v>3</v>
      </c>
      <c r="L11" s="591">
        <v>0</v>
      </c>
      <c r="M11" s="595">
        <v>2</v>
      </c>
      <c r="N11" s="571">
        <v>0</v>
      </c>
      <c r="O11" s="591">
        <v>0</v>
      </c>
      <c r="P11" s="595">
        <v>0</v>
      </c>
      <c r="Q11" s="571">
        <v>0</v>
      </c>
      <c r="R11" s="591">
        <v>0</v>
      </c>
      <c r="S11" s="595">
        <v>1</v>
      </c>
      <c r="T11" s="571">
        <v>2</v>
      </c>
      <c r="U11" s="591">
        <v>0</v>
      </c>
      <c r="V11" s="595">
        <v>0</v>
      </c>
      <c r="W11" s="571">
        <v>0</v>
      </c>
      <c r="X11" s="591">
        <v>0</v>
      </c>
      <c r="Y11" s="595">
        <v>1</v>
      </c>
      <c r="Z11" s="571">
        <v>3</v>
      </c>
      <c r="AA11" s="591">
        <v>1</v>
      </c>
      <c r="AB11" s="595">
        <v>0</v>
      </c>
      <c r="AC11" s="571">
        <v>1</v>
      </c>
      <c r="AD11" s="591">
        <v>0</v>
      </c>
      <c r="AE11" s="595">
        <v>0</v>
      </c>
      <c r="AF11" s="571">
        <v>1</v>
      </c>
      <c r="AG11" s="591">
        <v>3</v>
      </c>
      <c r="AH11" s="595">
        <v>0</v>
      </c>
      <c r="AI11" s="571">
        <v>1</v>
      </c>
      <c r="AJ11" s="591">
        <v>1</v>
      </c>
      <c r="AK11" s="595">
        <v>1</v>
      </c>
      <c r="AL11" s="571">
        <v>0</v>
      </c>
      <c r="AM11" s="591">
        <v>1</v>
      </c>
      <c r="AN11" s="595">
        <v>1</v>
      </c>
      <c r="AO11" s="571">
        <v>0</v>
      </c>
      <c r="AP11" s="591">
        <v>1</v>
      </c>
      <c r="AQ11" s="595">
        <v>0</v>
      </c>
      <c r="AR11" s="458">
        <f t="shared" si="0"/>
        <v>24</v>
      </c>
    </row>
    <row r="12" spans="1:44" ht="22.9" customHeight="1" x14ac:dyDescent="0.25">
      <c r="A12" s="568">
        <v>0</v>
      </c>
      <c r="B12" s="568">
        <v>0</v>
      </c>
      <c r="C12" s="454">
        <v>3</v>
      </c>
      <c r="D12" s="558" t="s">
        <v>156</v>
      </c>
      <c r="E12" s="553" t="s">
        <v>153</v>
      </c>
      <c r="F12" s="554" t="s">
        <v>154</v>
      </c>
      <c r="G12" s="617" t="s">
        <v>157</v>
      </c>
      <c r="H12" s="571">
        <v>2</v>
      </c>
      <c r="I12" s="591">
        <v>0</v>
      </c>
      <c r="J12" s="595">
        <v>2</v>
      </c>
      <c r="K12" s="571">
        <v>0</v>
      </c>
      <c r="L12" s="591">
        <v>0</v>
      </c>
      <c r="M12" s="595">
        <v>0</v>
      </c>
      <c r="N12" s="571">
        <v>0</v>
      </c>
      <c r="O12" s="591">
        <v>0</v>
      </c>
      <c r="P12" s="595">
        <v>0</v>
      </c>
      <c r="Q12" s="571">
        <v>1</v>
      </c>
      <c r="R12" s="591">
        <v>0</v>
      </c>
      <c r="S12" s="595">
        <v>0</v>
      </c>
      <c r="T12" s="571">
        <v>0</v>
      </c>
      <c r="U12" s="591">
        <v>1</v>
      </c>
      <c r="V12" s="595">
        <v>0</v>
      </c>
      <c r="W12" s="571">
        <v>0</v>
      </c>
      <c r="X12" s="591">
        <v>1</v>
      </c>
      <c r="Y12" s="595">
        <v>1</v>
      </c>
      <c r="Z12" s="571">
        <v>0</v>
      </c>
      <c r="AA12" s="591">
        <v>0</v>
      </c>
      <c r="AB12" s="595">
        <v>0</v>
      </c>
      <c r="AC12" s="571">
        <v>1</v>
      </c>
      <c r="AD12" s="591">
        <v>0</v>
      </c>
      <c r="AE12" s="595">
        <v>0</v>
      </c>
      <c r="AF12" s="571">
        <v>0</v>
      </c>
      <c r="AG12" s="591">
        <v>1</v>
      </c>
      <c r="AH12" s="595">
        <v>1</v>
      </c>
      <c r="AI12" s="571">
        <v>0</v>
      </c>
      <c r="AJ12" s="591">
        <v>1</v>
      </c>
      <c r="AK12" s="595">
        <v>1</v>
      </c>
      <c r="AL12" s="571">
        <v>0</v>
      </c>
      <c r="AM12" s="591">
        <v>0</v>
      </c>
      <c r="AN12" s="595">
        <v>0</v>
      </c>
      <c r="AO12" s="571">
        <v>0</v>
      </c>
      <c r="AP12" s="591">
        <v>0</v>
      </c>
      <c r="AQ12" s="595">
        <v>1</v>
      </c>
      <c r="AR12" s="458">
        <f t="shared" si="0"/>
        <v>14</v>
      </c>
    </row>
    <row r="13" spans="1:44" ht="22.9" customHeight="1" x14ac:dyDescent="0.25">
      <c r="A13" s="568">
        <v>0</v>
      </c>
      <c r="B13" s="568">
        <v>0</v>
      </c>
      <c r="C13" s="454">
        <v>4</v>
      </c>
      <c r="D13" s="625" t="s">
        <v>158</v>
      </c>
      <c r="E13" s="553" t="s">
        <v>159</v>
      </c>
      <c r="F13" s="555" t="s">
        <v>154</v>
      </c>
      <c r="G13" s="621" t="s">
        <v>160</v>
      </c>
      <c r="H13" s="571">
        <v>1</v>
      </c>
      <c r="I13" s="591">
        <v>2</v>
      </c>
      <c r="J13" s="595">
        <v>1</v>
      </c>
      <c r="K13" s="571">
        <v>1</v>
      </c>
      <c r="L13" s="591">
        <v>0</v>
      </c>
      <c r="M13" s="595">
        <v>1</v>
      </c>
      <c r="N13" s="571">
        <v>1</v>
      </c>
      <c r="O13" s="591">
        <v>1</v>
      </c>
      <c r="P13" s="595">
        <v>1</v>
      </c>
      <c r="Q13" s="571">
        <v>2</v>
      </c>
      <c r="R13" s="591">
        <v>2</v>
      </c>
      <c r="S13" s="595">
        <v>3</v>
      </c>
      <c r="T13" s="571">
        <v>2</v>
      </c>
      <c r="U13" s="591">
        <v>2</v>
      </c>
      <c r="V13" s="595">
        <v>1</v>
      </c>
      <c r="W13" s="571">
        <v>0</v>
      </c>
      <c r="X13" s="591">
        <v>1</v>
      </c>
      <c r="Y13" s="595">
        <v>0</v>
      </c>
      <c r="Z13" s="571">
        <v>4</v>
      </c>
      <c r="AA13" s="591">
        <v>0</v>
      </c>
      <c r="AB13" s="595">
        <v>1</v>
      </c>
      <c r="AC13" s="571">
        <v>2</v>
      </c>
      <c r="AD13" s="591">
        <v>0</v>
      </c>
      <c r="AE13" s="595">
        <v>0</v>
      </c>
      <c r="AF13" s="571">
        <v>0</v>
      </c>
      <c r="AG13" s="591">
        <v>2</v>
      </c>
      <c r="AH13" s="595">
        <v>1</v>
      </c>
      <c r="AI13" s="571">
        <v>2</v>
      </c>
      <c r="AJ13" s="591">
        <v>0</v>
      </c>
      <c r="AK13" s="595">
        <v>0</v>
      </c>
      <c r="AL13" s="571">
        <v>2</v>
      </c>
      <c r="AM13" s="591">
        <v>1</v>
      </c>
      <c r="AN13" s="595">
        <v>0</v>
      </c>
      <c r="AO13" s="571">
        <v>3</v>
      </c>
      <c r="AP13" s="591">
        <v>1</v>
      </c>
      <c r="AQ13" s="595">
        <v>0</v>
      </c>
      <c r="AR13" s="460">
        <f t="shared" si="0"/>
        <v>41</v>
      </c>
    </row>
    <row r="14" spans="1:44" ht="22.9" customHeight="1" x14ac:dyDescent="0.25">
      <c r="A14" s="568">
        <v>0</v>
      </c>
      <c r="B14" s="568">
        <v>0</v>
      </c>
      <c r="C14" s="454">
        <v>5</v>
      </c>
      <c r="D14" s="558" t="s">
        <v>161</v>
      </c>
      <c r="E14" s="553" t="s">
        <v>162</v>
      </c>
      <c r="F14" s="554" t="s">
        <v>154</v>
      </c>
      <c r="G14" s="617" t="s">
        <v>163</v>
      </c>
      <c r="H14" s="571">
        <v>4</v>
      </c>
      <c r="I14" s="591">
        <v>1</v>
      </c>
      <c r="J14" s="595">
        <v>1</v>
      </c>
      <c r="K14" s="571">
        <v>1</v>
      </c>
      <c r="L14" s="591">
        <v>1</v>
      </c>
      <c r="M14" s="595">
        <v>0</v>
      </c>
      <c r="N14" s="571">
        <v>0</v>
      </c>
      <c r="O14" s="591">
        <v>2</v>
      </c>
      <c r="P14" s="595">
        <v>0</v>
      </c>
      <c r="Q14" s="571">
        <v>0</v>
      </c>
      <c r="R14" s="591">
        <v>3</v>
      </c>
      <c r="S14" s="595">
        <v>3</v>
      </c>
      <c r="T14" s="571">
        <v>0</v>
      </c>
      <c r="U14" s="591">
        <v>4</v>
      </c>
      <c r="V14" s="595">
        <v>2</v>
      </c>
      <c r="W14" s="571">
        <v>2</v>
      </c>
      <c r="X14" s="591">
        <v>0</v>
      </c>
      <c r="Y14" s="595">
        <v>0</v>
      </c>
      <c r="Z14" s="571">
        <v>0</v>
      </c>
      <c r="AA14" s="591">
        <v>1</v>
      </c>
      <c r="AB14" s="595">
        <v>0</v>
      </c>
      <c r="AC14" s="571">
        <v>0</v>
      </c>
      <c r="AD14" s="591">
        <v>2</v>
      </c>
      <c r="AE14" s="595">
        <v>0</v>
      </c>
      <c r="AF14" s="571">
        <v>0</v>
      </c>
      <c r="AG14" s="591">
        <v>1</v>
      </c>
      <c r="AH14" s="595">
        <v>0</v>
      </c>
      <c r="AI14" s="571">
        <v>1</v>
      </c>
      <c r="AJ14" s="591">
        <v>0</v>
      </c>
      <c r="AK14" s="595">
        <v>0</v>
      </c>
      <c r="AL14" s="571">
        <v>0</v>
      </c>
      <c r="AM14" s="591">
        <v>1</v>
      </c>
      <c r="AN14" s="595">
        <v>2</v>
      </c>
      <c r="AO14" s="571">
        <v>0</v>
      </c>
      <c r="AP14" s="591">
        <v>1</v>
      </c>
      <c r="AQ14" s="595">
        <v>0</v>
      </c>
      <c r="AR14" s="458">
        <f t="shared" si="0"/>
        <v>33</v>
      </c>
    </row>
    <row r="15" spans="1:44" ht="22.9" customHeight="1" x14ac:dyDescent="0.25">
      <c r="A15" s="568">
        <v>0</v>
      </c>
      <c r="B15" s="568">
        <v>0</v>
      </c>
      <c r="C15" s="454">
        <v>6</v>
      </c>
      <c r="D15" s="558" t="s">
        <v>164</v>
      </c>
      <c r="E15" s="553" t="s">
        <v>162</v>
      </c>
      <c r="F15" s="555" t="s">
        <v>154</v>
      </c>
      <c r="G15" s="617" t="s">
        <v>165</v>
      </c>
      <c r="H15" s="571">
        <v>0</v>
      </c>
      <c r="I15" s="591">
        <v>0</v>
      </c>
      <c r="J15" s="595">
        <v>0</v>
      </c>
      <c r="K15" s="571">
        <v>0</v>
      </c>
      <c r="L15" s="591">
        <v>0</v>
      </c>
      <c r="M15" s="595">
        <v>0</v>
      </c>
      <c r="N15" s="571">
        <v>1</v>
      </c>
      <c r="O15" s="591">
        <v>0</v>
      </c>
      <c r="P15" s="595">
        <v>0</v>
      </c>
      <c r="Q15" s="571">
        <v>0</v>
      </c>
      <c r="R15" s="591">
        <v>0</v>
      </c>
      <c r="S15" s="595">
        <v>0</v>
      </c>
      <c r="T15" s="571">
        <v>0</v>
      </c>
      <c r="U15" s="591">
        <v>0</v>
      </c>
      <c r="V15" s="595">
        <v>0</v>
      </c>
      <c r="W15" s="571">
        <v>0</v>
      </c>
      <c r="X15" s="591">
        <v>0</v>
      </c>
      <c r="Y15" s="595">
        <v>0</v>
      </c>
      <c r="Z15" s="571">
        <v>0</v>
      </c>
      <c r="AA15" s="591">
        <v>0</v>
      </c>
      <c r="AB15" s="595">
        <v>0</v>
      </c>
      <c r="AC15" s="571">
        <v>0</v>
      </c>
      <c r="AD15" s="591">
        <v>0</v>
      </c>
      <c r="AE15" s="595">
        <v>0</v>
      </c>
      <c r="AF15" s="571">
        <v>0</v>
      </c>
      <c r="AG15" s="591">
        <v>0</v>
      </c>
      <c r="AH15" s="595">
        <v>0</v>
      </c>
      <c r="AI15" s="571">
        <v>0</v>
      </c>
      <c r="AJ15" s="591">
        <v>1</v>
      </c>
      <c r="AK15" s="595">
        <v>0</v>
      </c>
      <c r="AL15" s="571">
        <v>0</v>
      </c>
      <c r="AM15" s="591">
        <v>0</v>
      </c>
      <c r="AN15" s="595">
        <v>0</v>
      </c>
      <c r="AO15" s="571">
        <v>0</v>
      </c>
      <c r="AP15" s="591">
        <v>0</v>
      </c>
      <c r="AQ15" s="595">
        <v>0</v>
      </c>
      <c r="AR15" s="460">
        <f t="shared" si="0"/>
        <v>2</v>
      </c>
    </row>
    <row r="16" spans="1:44" ht="22.9" customHeight="1" x14ac:dyDescent="0.25">
      <c r="A16" s="568">
        <v>0</v>
      </c>
      <c r="B16" s="568">
        <v>0</v>
      </c>
      <c r="C16" s="454">
        <v>7</v>
      </c>
      <c r="D16" s="625" t="s">
        <v>166</v>
      </c>
      <c r="E16" s="553" t="s">
        <v>162</v>
      </c>
      <c r="F16" s="554" t="s">
        <v>154</v>
      </c>
      <c r="G16" s="617" t="s">
        <v>167</v>
      </c>
      <c r="H16" s="571">
        <v>3</v>
      </c>
      <c r="I16" s="591">
        <v>3</v>
      </c>
      <c r="J16" s="595">
        <v>3</v>
      </c>
      <c r="K16" s="571">
        <v>3</v>
      </c>
      <c r="L16" s="591">
        <v>1</v>
      </c>
      <c r="M16" s="595">
        <v>4</v>
      </c>
      <c r="N16" s="571">
        <v>3</v>
      </c>
      <c r="O16" s="591">
        <v>5</v>
      </c>
      <c r="P16" s="595">
        <v>1</v>
      </c>
      <c r="Q16" s="571">
        <v>6</v>
      </c>
      <c r="R16" s="591">
        <v>4</v>
      </c>
      <c r="S16" s="595">
        <v>6</v>
      </c>
      <c r="T16" s="571">
        <v>5</v>
      </c>
      <c r="U16" s="591">
        <v>5</v>
      </c>
      <c r="V16" s="595">
        <v>4</v>
      </c>
      <c r="W16" s="571">
        <v>4</v>
      </c>
      <c r="X16" s="591">
        <v>4</v>
      </c>
      <c r="Y16" s="595">
        <v>3</v>
      </c>
      <c r="Z16" s="571">
        <v>8</v>
      </c>
      <c r="AA16" s="591">
        <v>4</v>
      </c>
      <c r="AB16" s="595">
        <v>3</v>
      </c>
      <c r="AC16" s="571">
        <v>8</v>
      </c>
      <c r="AD16" s="591">
        <v>5</v>
      </c>
      <c r="AE16" s="595">
        <v>4</v>
      </c>
      <c r="AF16" s="571">
        <v>4</v>
      </c>
      <c r="AG16" s="591">
        <v>2</v>
      </c>
      <c r="AH16" s="595">
        <v>3</v>
      </c>
      <c r="AI16" s="571">
        <v>4</v>
      </c>
      <c r="AJ16" s="591">
        <v>1</v>
      </c>
      <c r="AK16" s="595">
        <v>3</v>
      </c>
      <c r="AL16" s="571">
        <v>3</v>
      </c>
      <c r="AM16" s="591">
        <v>2</v>
      </c>
      <c r="AN16" s="595">
        <v>3</v>
      </c>
      <c r="AO16" s="571">
        <v>1</v>
      </c>
      <c r="AP16" s="591">
        <v>0</v>
      </c>
      <c r="AQ16" s="595">
        <v>6</v>
      </c>
      <c r="AR16" s="458">
        <f t="shared" si="0"/>
        <v>131</v>
      </c>
    </row>
    <row r="17" spans="1:44" ht="22.9" customHeight="1" x14ac:dyDescent="0.25">
      <c r="A17" s="568">
        <v>0</v>
      </c>
      <c r="B17" s="568">
        <v>0</v>
      </c>
      <c r="C17" s="454">
        <v>8</v>
      </c>
      <c r="D17" s="558" t="s">
        <v>168</v>
      </c>
      <c r="E17" s="553" t="s">
        <v>162</v>
      </c>
      <c r="F17" s="554" t="s">
        <v>154</v>
      </c>
      <c r="G17" s="617" t="s">
        <v>169</v>
      </c>
      <c r="H17" s="571">
        <v>0</v>
      </c>
      <c r="I17" s="591">
        <v>0</v>
      </c>
      <c r="J17" s="595">
        <v>0</v>
      </c>
      <c r="K17" s="571">
        <v>0</v>
      </c>
      <c r="L17" s="591">
        <v>0</v>
      </c>
      <c r="M17" s="595">
        <v>0</v>
      </c>
      <c r="N17" s="571">
        <v>0</v>
      </c>
      <c r="O17" s="591">
        <v>0</v>
      </c>
      <c r="P17" s="595">
        <v>0</v>
      </c>
      <c r="Q17" s="571">
        <v>0</v>
      </c>
      <c r="R17" s="591">
        <v>0</v>
      </c>
      <c r="S17" s="595">
        <v>0</v>
      </c>
      <c r="T17" s="571">
        <v>0</v>
      </c>
      <c r="U17" s="591">
        <v>0</v>
      </c>
      <c r="V17" s="595">
        <v>0</v>
      </c>
      <c r="W17" s="571">
        <v>0</v>
      </c>
      <c r="X17" s="591">
        <v>0</v>
      </c>
      <c r="Y17" s="595">
        <v>0</v>
      </c>
      <c r="Z17" s="571">
        <v>0</v>
      </c>
      <c r="AA17" s="591">
        <v>0</v>
      </c>
      <c r="AB17" s="595">
        <v>0</v>
      </c>
      <c r="AC17" s="571">
        <v>0</v>
      </c>
      <c r="AD17" s="591">
        <v>0</v>
      </c>
      <c r="AE17" s="595">
        <v>0</v>
      </c>
      <c r="AF17" s="571">
        <v>0</v>
      </c>
      <c r="AG17" s="591">
        <v>0</v>
      </c>
      <c r="AH17" s="595">
        <v>0</v>
      </c>
      <c r="AI17" s="571">
        <v>0</v>
      </c>
      <c r="AJ17" s="591">
        <v>0</v>
      </c>
      <c r="AK17" s="595">
        <v>0</v>
      </c>
      <c r="AL17" s="571">
        <v>0</v>
      </c>
      <c r="AM17" s="591">
        <v>0</v>
      </c>
      <c r="AN17" s="595">
        <v>0</v>
      </c>
      <c r="AO17" s="571">
        <v>0</v>
      </c>
      <c r="AP17" s="591">
        <v>0</v>
      </c>
      <c r="AQ17" s="595">
        <v>0</v>
      </c>
      <c r="AR17" s="458">
        <f t="shared" si="0"/>
        <v>0</v>
      </c>
    </row>
    <row r="18" spans="1:44" ht="22.9" customHeight="1" x14ac:dyDescent="0.25">
      <c r="A18" s="568">
        <v>0</v>
      </c>
      <c r="B18" s="568">
        <v>0</v>
      </c>
      <c r="C18" s="454">
        <v>9</v>
      </c>
      <c r="D18" s="558" t="s">
        <v>170</v>
      </c>
      <c r="E18" s="553" t="s">
        <v>171</v>
      </c>
      <c r="F18" s="554" t="s">
        <v>172</v>
      </c>
      <c r="G18" s="617" t="s">
        <v>173</v>
      </c>
      <c r="H18" s="571">
        <v>0</v>
      </c>
      <c r="I18" s="591">
        <v>0</v>
      </c>
      <c r="J18" s="595">
        <v>0</v>
      </c>
      <c r="K18" s="571">
        <v>0</v>
      </c>
      <c r="L18" s="591">
        <v>0</v>
      </c>
      <c r="M18" s="595">
        <v>0</v>
      </c>
      <c r="N18" s="571">
        <v>0</v>
      </c>
      <c r="O18" s="591">
        <v>0</v>
      </c>
      <c r="P18" s="595">
        <v>0</v>
      </c>
      <c r="Q18" s="571">
        <v>0</v>
      </c>
      <c r="R18" s="591">
        <v>0</v>
      </c>
      <c r="S18" s="595">
        <v>0</v>
      </c>
      <c r="T18" s="571">
        <v>0</v>
      </c>
      <c r="U18" s="591">
        <v>0</v>
      </c>
      <c r="V18" s="595">
        <v>0</v>
      </c>
      <c r="W18" s="571">
        <v>0</v>
      </c>
      <c r="X18" s="591">
        <v>0</v>
      </c>
      <c r="Y18" s="595">
        <v>0</v>
      </c>
      <c r="Z18" s="571">
        <v>0</v>
      </c>
      <c r="AA18" s="591">
        <v>0</v>
      </c>
      <c r="AB18" s="595">
        <v>0</v>
      </c>
      <c r="AC18" s="571">
        <v>0</v>
      </c>
      <c r="AD18" s="591">
        <v>0</v>
      </c>
      <c r="AE18" s="595">
        <v>0</v>
      </c>
      <c r="AF18" s="571">
        <v>0</v>
      </c>
      <c r="AG18" s="591">
        <v>0</v>
      </c>
      <c r="AH18" s="595">
        <v>0</v>
      </c>
      <c r="AI18" s="571">
        <v>0</v>
      </c>
      <c r="AJ18" s="591">
        <v>0</v>
      </c>
      <c r="AK18" s="595">
        <v>0</v>
      </c>
      <c r="AL18" s="571">
        <v>0</v>
      </c>
      <c r="AM18" s="591">
        <v>0</v>
      </c>
      <c r="AN18" s="595">
        <v>0</v>
      </c>
      <c r="AO18" s="571">
        <v>0</v>
      </c>
      <c r="AP18" s="591">
        <v>0</v>
      </c>
      <c r="AQ18" s="595">
        <v>0</v>
      </c>
      <c r="AR18" s="458">
        <f t="shared" si="0"/>
        <v>0</v>
      </c>
    </row>
    <row r="19" spans="1:44" ht="22.9" customHeight="1" x14ac:dyDescent="0.25">
      <c r="A19" s="568">
        <v>0</v>
      </c>
      <c r="B19" s="568">
        <v>0</v>
      </c>
      <c r="C19" s="454">
        <v>10</v>
      </c>
      <c r="D19" s="558" t="s">
        <v>174</v>
      </c>
      <c r="E19" s="553" t="s">
        <v>175</v>
      </c>
      <c r="F19" s="554" t="s">
        <v>176</v>
      </c>
      <c r="G19" s="617" t="s">
        <v>177</v>
      </c>
      <c r="H19" s="571">
        <v>0</v>
      </c>
      <c r="I19" s="591">
        <v>0</v>
      </c>
      <c r="J19" s="595">
        <v>0</v>
      </c>
      <c r="K19" s="571">
        <v>0</v>
      </c>
      <c r="L19" s="591">
        <v>1</v>
      </c>
      <c r="M19" s="595">
        <v>0</v>
      </c>
      <c r="N19" s="571">
        <v>0</v>
      </c>
      <c r="O19" s="591">
        <v>0</v>
      </c>
      <c r="P19" s="595">
        <v>1</v>
      </c>
      <c r="Q19" s="571">
        <v>0</v>
      </c>
      <c r="R19" s="591">
        <v>0</v>
      </c>
      <c r="S19" s="595">
        <v>0</v>
      </c>
      <c r="T19" s="571">
        <v>0</v>
      </c>
      <c r="U19" s="591">
        <v>0</v>
      </c>
      <c r="V19" s="595">
        <v>1</v>
      </c>
      <c r="W19" s="571">
        <v>0</v>
      </c>
      <c r="X19" s="591">
        <v>1</v>
      </c>
      <c r="Y19" s="595">
        <v>1</v>
      </c>
      <c r="Z19" s="571">
        <v>0</v>
      </c>
      <c r="AA19" s="591">
        <v>0</v>
      </c>
      <c r="AB19" s="595">
        <v>0</v>
      </c>
      <c r="AC19" s="571">
        <v>0</v>
      </c>
      <c r="AD19" s="591">
        <v>0</v>
      </c>
      <c r="AE19" s="595">
        <v>0</v>
      </c>
      <c r="AF19" s="571">
        <v>0</v>
      </c>
      <c r="AG19" s="591">
        <v>0</v>
      </c>
      <c r="AH19" s="595">
        <v>0</v>
      </c>
      <c r="AI19" s="571">
        <v>1</v>
      </c>
      <c r="AJ19" s="591">
        <v>0</v>
      </c>
      <c r="AK19" s="595">
        <v>0</v>
      </c>
      <c r="AL19" s="571">
        <v>0</v>
      </c>
      <c r="AM19" s="591">
        <v>0</v>
      </c>
      <c r="AN19" s="595">
        <v>0</v>
      </c>
      <c r="AO19" s="571">
        <v>0</v>
      </c>
      <c r="AP19" s="591">
        <v>0</v>
      </c>
      <c r="AQ19" s="595">
        <v>1</v>
      </c>
      <c r="AR19" s="458">
        <f t="shared" si="0"/>
        <v>7</v>
      </c>
    </row>
    <row r="20" spans="1:44" ht="22.9" customHeight="1" x14ac:dyDescent="0.25">
      <c r="A20" s="568">
        <v>0</v>
      </c>
      <c r="B20" s="568">
        <v>0</v>
      </c>
      <c r="C20" s="454">
        <v>11</v>
      </c>
      <c r="D20" s="558" t="s">
        <v>178</v>
      </c>
      <c r="E20" s="553" t="s">
        <v>175</v>
      </c>
      <c r="F20" s="554" t="s">
        <v>176</v>
      </c>
      <c r="G20" s="617" t="s">
        <v>179</v>
      </c>
      <c r="H20" s="571">
        <v>1</v>
      </c>
      <c r="I20" s="591">
        <v>1</v>
      </c>
      <c r="J20" s="595">
        <v>1</v>
      </c>
      <c r="K20" s="571">
        <v>0</v>
      </c>
      <c r="L20" s="591">
        <v>0</v>
      </c>
      <c r="M20" s="595">
        <v>0</v>
      </c>
      <c r="N20" s="571">
        <v>0</v>
      </c>
      <c r="O20" s="591">
        <v>0</v>
      </c>
      <c r="P20" s="595">
        <v>1</v>
      </c>
      <c r="Q20" s="571">
        <v>0</v>
      </c>
      <c r="R20" s="591">
        <v>0</v>
      </c>
      <c r="S20" s="595">
        <v>1</v>
      </c>
      <c r="T20" s="571">
        <v>0</v>
      </c>
      <c r="U20" s="591">
        <v>0</v>
      </c>
      <c r="V20" s="595">
        <v>0</v>
      </c>
      <c r="W20" s="571">
        <v>1</v>
      </c>
      <c r="X20" s="591">
        <v>1</v>
      </c>
      <c r="Y20" s="595">
        <v>0</v>
      </c>
      <c r="Z20" s="571">
        <v>1</v>
      </c>
      <c r="AA20" s="591">
        <v>0</v>
      </c>
      <c r="AB20" s="595">
        <v>0</v>
      </c>
      <c r="AC20" s="571">
        <v>0</v>
      </c>
      <c r="AD20" s="591">
        <v>0</v>
      </c>
      <c r="AE20" s="595">
        <v>1</v>
      </c>
      <c r="AF20" s="571">
        <v>0</v>
      </c>
      <c r="AG20" s="591">
        <v>0</v>
      </c>
      <c r="AH20" s="595">
        <v>1</v>
      </c>
      <c r="AI20" s="571">
        <v>1</v>
      </c>
      <c r="AJ20" s="591">
        <v>1</v>
      </c>
      <c r="AK20" s="595">
        <v>1</v>
      </c>
      <c r="AL20" s="571">
        <v>0</v>
      </c>
      <c r="AM20" s="591">
        <v>0</v>
      </c>
      <c r="AN20" s="595">
        <v>0</v>
      </c>
      <c r="AO20" s="571">
        <v>0</v>
      </c>
      <c r="AP20" s="591">
        <v>1</v>
      </c>
      <c r="AQ20" s="595">
        <v>0</v>
      </c>
      <c r="AR20" s="458">
        <f t="shared" si="0"/>
        <v>14</v>
      </c>
    </row>
    <row r="21" spans="1:44" ht="22.9" customHeight="1" x14ac:dyDescent="0.25">
      <c r="A21" s="568">
        <v>0</v>
      </c>
      <c r="B21" s="568">
        <v>0</v>
      </c>
      <c r="C21" s="454">
        <v>12</v>
      </c>
      <c r="D21" s="558" t="s">
        <v>180</v>
      </c>
      <c r="E21" s="553" t="s">
        <v>175</v>
      </c>
      <c r="F21" s="554" t="s">
        <v>176</v>
      </c>
      <c r="G21" s="617" t="s">
        <v>181</v>
      </c>
      <c r="H21" s="571">
        <v>0</v>
      </c>
      <c r="I21" s="591">
        <v>0</v>
      </c>
      <c r="J21" s="595">
        <v>0</v>
      </c>
      <c r="K21" s="571">
        <v>0</v>
      </c>
      <c r="L21" s="591">
        <v>0</v>
      </c>
      <c r="M21" s="595">
        <v>0</v>
      </c>
      <c r="N21" s="571">
        <v>0</v>
      </c>
      <c r="O21" s="591">
        <v>0</v>
      </c>
      <c r="P21" s="595">
        <v>0</v>
      </c>
      <c r="Q21" s="571">
        <v>0</v>
      </c>
      <c r="R21" s="591">
        <v>0</v>
      </c>
      <c r="S21" s="595">
        <v>1</v>
      </c>
      <c r="T21" s="571">
        <v>1</v>
      </c>
      <c r="U21" s="591">
        <v>0</v>
      </c>
      <c r="V21" s="595">
        <v>0</v>
      </c>
      <c r="W21" s="571">
        <v>1</v>
      </c>
      <c r="X21" s="591">
        <v>0</v>
      </c>
      <c r="Y21" s="595">
        <v>0</v>
      </c>
      <c r="Z21" s="571">
        <v>1</v>
      </c>
      <c r="AA21" s="591">
        <v>0</v>
      </c>
      <c r="AB21" s="595">
        <v>0</v>
      </c>
      <c r="AC21" s="571">
        <v>6</v>
      </c>
      <c r="AD21" s="591">
        <v>0</v>
      </c>
      <c r="AE21" s="595">
        <v>0</v>
      </c>
      <c r="AF21" s="571">
        <v>0</v>
      </c>
      <c r="AG21" s="591">
        <v>0</v>
      </c>
      <c r="AH21" s="595">
        <v>0</v>
      </c>
      <c r="AI21" s="571">
        <v>0</v>
      </c>
      <c r="AJ21" s="591">
        <v>0</v>
      </c>
      <c r="AK21" s="595">
        <v>1</v>
      </c>
      <c r="AL21" s="571">
        <v>0</v>
      </c>
      <c r="AM21" s="591">
        <v>0</v>
      </c>
      <c r="AN21" s="595">
        <v>0</v>
      </c>
      <c r="AO21" s="571">
        <v>0</v>
      </c>
      <c r="AP21" s="591">
        <v>0</v>
      </c>
      <c r="AQ21" s="595">
        <v>0</v>
      </c>
      <c r="AR21" s="458">
        <f t="shared" si="0"/>
        <v>11</v>
      </c>
    </row>
    <row r="22" spans="1:44" ht="22.9" customHeight="1" x14ac:dyDescent="0.25">
      <c r="A22" s="568">
        <v>0</v>
      </c>
      <c r="B22" s="568">
        <v>0</v>
      </c>
      <c r="C22" s="454">
        <v>13</v>
      </c>
      <c r="D22" s="558" t="s">
        <v>182</v>
      </c>
      <c r="E22" s="553" t="s">
        <v>183</v>
      </c>
      <c r="F22" s="554" t="s">
        <v>172</v>
      </c>
      <c r="G22" s="617" t="s">
        <v>184</v>
      </c>
      <c r="H22" s="571">
        <v>0</v>
      </c>
      <c r="I22" s="591">
        <v>0</v>
      </c>
      <c r="J22" s="595">
        <v>1</v>
      </c>
      <c r="K22" s="571">
        <v>0</v>
      </c>
      <c r="L22" s="591">
        <v>0</v>
      </c>
      <c r="M22" s="595">
        <v>0</v>
      </c>
      <c r="N22" s="571">
        <v>0</v>
      </c>
      <c r="O22" s="591">
        <v>0</v>
      </c>
      <c r="P22" s="595">
        <v>0</v>
      </c>
      <c r="Q22" s="571">
        <v>0</v>
      </c>
      <c r="R22" s="591">
        <v>0</v>
      </c>
      <c r="S22" s="595">
        <v>0</v>
      </c>
      <c r="T22" s="571">
        <v>0</v>
      </c>
      <c r="U22" s="591">
        <v>0</v>
      </c>
      <c r="V22" s="595">
        <v>0</v>
      </c>
      <c r="W22" s="571">
        <v>1</v>
      </c>
      <c r="X22" s="591">
        <v>0</v>
      </c>
      <c r="Y22" s="595">
        <v>0</v>
      </c>
      <c r="Z22" s="571">
        <v>0</v>
      </c>
      <c r="AA22" s="591">
        <v>1</v>
      </c>
      <c r="AB22" s="595">
        <v>0</v>
      </c>
      <c r="AC22" s="571">
        <v>0</v>
      </c>
      <c r="AD22" s="591">
        <v>0</v>
      </c>
      <c r="AE22" s="595">
        <v>1</v>
      </c>
      <c r="AF22" s="571">
        <v>0</v>
      </c>
      <c r="AG22" s="591">
        <v>0</v>
      </c>
      <c r="AH22" s="595">
        <v>0</v>
      </c>
      <c r="AI22" s="571">
        <v>0</v>
      </c>
      <c r="AJ22" s="591">
        <v>0</v>
      </c>
      <c r="AK22" s="595">
        <v>0</v>
      </c>
      <c r="AL22" s="571">
        <v>0</v>
      </c>
      <c r="AM22" s="591">
        <v>0</v>
      </c>
      <c r="AN22" s="595">
        <v>0</v>
      </c>
      <c r="AO22" s="571">
        <v>1</v>
      </c>
      <c r="AP22" s="591">
        <v>0</v>
      </c>
      <c r="AQ22" s="595">
        <v>0</v>
      </c>
      <c r="AR22" s="458">
        <f t="shared" si="0"/>
        <v>5</v>
      </c>
    </row>
    <row r="23" spans="1:44" ht="22.9" customHeight="1" x14ac:dyDescent="0.25">
      <c r="A23" s="568">
        <v>0</v>
      </c>
      <c r="B23" s="568">
        <v>0</v>
      </c>
      <c r="C23" s="454">
        <v>14</v>
      </c>
      <c r="D23" s="625" t="s">
        <v>185</v>
      </c>
      <c r="E23" s="553" t="s">
        <v>186</v>
      </c>
      <c r="F23" s="554" t="s">
        <v>150</v>
      </c>
      <c r="G23" s="617" t="s">
        <v>187</v>
      </c>
      <c r="H23" s="571">
        <v>0</v>
      </c>
      <c r="I23" s="591">
        <v>0</v>
      </c>
      <c r="J23" s="595">
        <v>0</v>
      </c>
      <c r="K23" s="571">
        <v>3</v>
      </c>
      <c r="L23" s="591">
        <v>0</v>
      </c>
      <c r="M23" s="595">
        <v>1</v>
      </c>
      <c r="N23" s="571">
        <v>1</v>
      </c>
      <c r="O23" s="591">
        <v>1</v>
      </c>
      <c r="P23" s="595">
        <v>2</v>
      </c>
      <c r="Q23" s="571">
        <v>2</v>
      </c>
      <c r="R23" s="591">
        <v>0</v>
      </c>
      <c r="S23" s="595">
        <v>6</v>
      </c>
      <c r="T23" s="571">
        <v>0</v>
      </c>
      <c r="U23" s="591">
        <v>0</v>
      </c>
      <c r="V23" s="595">
        <v>1</v>
      </c>
      <c r="W23" s="571">
        <v>1</v>
      </c>
      <c r="X23" s="591">
        <v>2</v>
      </c>
      <c r="Y23" s="595">
        <v>2</v>
      </c>
      <c r="Z23" s="571">
        <v>4</v>
      </c>
      <c r="AA23" s="591">
        <v>1</v>
      </c>
      <c r="AB23" s="595">
        <v>0</v>
      </c>
      <c r="AC23" s="571">
        <v>3</v>
      </c>
      <c r="AD23" s="591">
        <v>0</v>
      </c>
      <c r="AE23" s="595">
        <v>0</v>
      </c>
      <c r="AF23" s="571">
        <v>0</v>
      </c>
      <c r="AG23" s="591">
        <v>1</v>
      </c>
      <c r="AH23" s="595">
        <v>0</v>
      </c>
      <c r="AI23" s="571">
        <v>1</v>
      </c>
      <c r="AJ23" s="591">
        <v>2</v>
      </c>
      <c r="AK23" s="595">
        <v>1</v>
      </c>
      <c r="AL23" s="571">
        <v>0</v>
      </c>
      <c r="AM23" s="591">
        <v>0</v>
      </c>
      <c r="AN23" s="595">
        <v>1</v>
      </c>
      <c r="AO23" s="571">
        <v>2</v>
      </c>
      <c r="AP23" s="591">
        <v>0</v>
      </c>
      <c r="AQ23" s="595">
        <v>1</v>
      </c>
      <c r="AR23" s="458">
        <f t="shared" si="0"/>
        <v>39</v>
      </c>
    </row>
    <row r="24" spans="1:44" ht="22.9" customHeight="1" x14ac:dyDescent="0.25">
      <c r="A24" s="568">
        <v>0</v>
      </c>
      <c r="B24" s="568">
        <v>0</v>
      </c>
      <c r="C24" s="454">
        <v>15</v>
      </c>
      <c r="D24" s="625" t="s">
        <v>188</v>
      </c>
      <c r="E24" s="553" t="s">
        <v>186</v>
      </c>
      <c r="F24" s="554" t="s">
        <v>150</v>
      </c>
      <c r="G24" s="617" t="s">
        <v>189</v>
      </c>
      <c r="H24" s="571">
        <v>2</v>
      </c>
      <c r="I24" s="591">
        <v>0</v>
      </c>
      <c r="J24" s="595">
        <v>0</v>
      </c>
      <c r="K24" s="571">
        <v>1</v>
      </c>
      <c r="L24" s="591">
        <v>0</v>
      </c>
      <c r="M24" s="595">
        <v>2</v>
      </c>
      <c r="N24" s="571">
        <v>1</v>
      </c>
      <c r="O24" s="591">
        <v>0</v>
      </c>
      <c r="P24" s="595">
        <v>0</v>
      </c>
      <c r="Q24" s="571">
        <v>2</v>
      </c>
      <c r="R24" s="591">
        <v>1</v>
      </c>
      <c r="S24" s="595">
        <v>0</v>
      </c>
      <c r="T24" s="571">
        <v>1</v>
      </c>
      <c r="U24" s="591">
        <v>0</v>
      </c>
      <c r="V24" s="595">
        <v>0</v>
      </c>
      <c r="W24" s="571">
        <v>2</v>
      </c>
      <c r="X24" s="591">
        <v>0</v>
      </c>
      <c r="Y24" s="595">
        <v>2</v>
      </c>
      <c r="Z24" s="571">
        <v>2</v>
      </c>
      <c r="AA24" s="591">
        <v>0</v>
      </c>
      <c r="AB24" s="595">
        <v>0</v>
      </c>
      <c r="AC24" s="571">
        <v>5</v>
      </c>
      <c r="AD24" s="591">
        <v>0</v>
      </c>
      <c r="AE24" s="595">
        <v>0</v>
      </c>
      <c r="AF24" s="571">
        <v>0</v>
      </c>
      <c r="AG24" s="591">
        <v>1</v>
      </c>
      <c r="AH24" s="595">
        <v>1</v>
      </c>
      <c r="AI24" s="571">
        <v>0</v>
      </c>
      <c r="AJ24" s="591">
        <v>0</v>
      </c>
      <c r="AK24" s="595">
        <v>1</v>
      </c>
      <c r="AL24" s="571">
        <v>1</v>
      </c>
      <c r="AM24" s="591">
        <v>0</v>
      </c>
      <c r="AN24" s="595">
        <v>2</v>
      </c>
      <c r="AO24" s="571">
        <v>1</v>
      </c>
      <c r="AP24" s="591">
        <v>1</v>
      </c>
      <c r="AQ24" s="595">
        <v>0</v>
      </c>
      <c r="AR24" s="458">
        <f t="shared" si="0"/>
        <v>29</v>
      </c>
    </row>
    <row r="25" spans="1:44" ht="22.9" customHeight="1" x14ac:dyDescent="0.25">
      <c r="A25" s="568">
        <v>0</v>
      </c>
      <c r="B25" s="568">
        <v>0</v>
      </c>
      <c r="C25" s="454">
        <v>16</v>
      </c>
      <c r="D25" s="558" t="s">
        <v>190</v>
      </c>
      <c r="E25" s="553" t="s">
        <v>186</v>
      </c>
      <c r="F25" s="554" t="s">
        <v>150</v>
      </c>
      <c r="G25" s="617" t="s">
        <v>191</v>
      </c>
      <c r="H25" s="571">
        <v>0</v>
      </c>
      <c r="I25" s="591">
        <v>0</v>
      </c>
      <c r="J25" s="595">
        <v>1</v>
      </c>
      <c r="K25" s="571">
        <v>0</v>
      </c>
      <c r="L25" s="591">
        <v>0</v>
      </c>
      <c r="M25" s="595">
        <v>0</v>
      </c>
      <c r="N25" s="571">
        <v>0</v>
      </c>
      <c r="O25" s="591">
        <v>0</v>
      </c>
      <c r="P25" s="595">
        <v>3</v>
      </c>
      <c r="Q25" s="571">
        <v>0</v>
      </c>
      <c r="R25" s="591">
        <v>0</v>
      </c>
      <c r="S25" s="595">
        <v>0</v>
      </c>
      <c r="T25" s="571">
        <v>1</v>
      </c>
      <c r="U25" s="591">
        <v>0</v>
      </c>
      <c r="V25" s="595">
        <v>1</v>
      </c>
      <c r="W25" s="571">
        <v>1</v>
      </c>
      <c r="X25" s="591">
        <v>1</v>
      </c>
      <c r="Y25" s="595">
        <v>1</v>
      </c>
      <c r="Z25" s="571">
        <v>0</v>
      </c>
      <c r="AA25" s="591">
        <v>0</v>
      </c>
      <c r="AB25" s="595">
        <v>1</v>
      </c>
      <c r="AC25" s="571">
        <v>0</v>
      </c>
      <c r="AD25" s="591">
        <v>1</v>
      </c>
      <c r="AE25" s="595">
        <v>1</v>
      </c>
      <c r="AF25" s="571">
        <v>0</v>
      </c>
      <c r="AG25" s="591">
        <v>0</v>
      </c>
      <c r="AH25" s="595">
        <v>0</v>
      </c>
      <c r="AI25" s="571">
        <v>0</v>
      </c>
      <c r="AJ25" s="591">
        <v>0</v>
      </c>
      <c r="AK25" s="595">
        <v>0</v>
      </c>
      <c r="AL25" s="571">
        <v>0</v>
      </c>
      <c r="AM25" s="591">
        <v>0</v>
      </c>
      <c r="AN25" s="595">
        <v>0</v>
      </c>
      <c r="AO25" s="571">
        <v>0</v>
      </c>
      <c r="AP25" s="591">
        <v>0</v>
      </c>
      <c r="AQ25" s="595">
        <v>0</v>
      </c>
      <c r="AR25" s="458">
        <f t="shared" si="0"/>
        <v>12</v>
      </c>
    </row>
    <row r="26" spans="1:44" ht="22.9" customHeight="1" x14ac:dyDescent="0.25">
      <c r="A26" s="568">
        <v>0</v>
      </c>
      <c r="B26" s="568">
        <v>0</v>
      </c>
      <c r="C26" s="454">
        <v>17</v>
      </c>
      <c r="D26" s="558" t="s">
        <v>192</v>
      </c>
      <c r="E26" s="553" t="s">
        <v>186</v>
      </c>
      <c r="F26" s="554" t="s">
        <v>150</v>
      </c>
      <c r="G26" s="617" t="s">
        <v>193</v>
      </c>
      <c r="H26" s="571">
        <v>0</v>
      </c>
      <c r="I26" s="591">
        <v>1</v>
      </c>
      <c r="J26" s="595">
        <v>1</v>
      </c>
      <c r="K26" s="571">
        <v>1</v>
      </c>
      <c r="L26" s="591">
        <v>1</v>
      </c>
      <c r="M26" s="595">
        <v>0</v>
      </c>
      <c r="N26" s="571">
        <v>0</v>
      </c>
      <c r="O26" s="591">
        <v>0</v>
      </c>
      <c r="P26" s="595">
        <v>0</v>
      </c>
      <c r="Q26" s="571">
        <v>0</v>
      </c>
      <c r="R26" s="591">
        <v>1</v>
      </c>
      <c r="S26" s="595">
        <v>0</v>
      </c>
      <c r="T26" s="571">
        <v>0</v>
      </c>
      <c r="U26" s="591">
        <v>0</v>
      </c>
      <c r="V26" s="595">
        <v>1</v>
      </c>
      <c r="W26" s="571">
        <v>0</v>
      </c>
      <c r="X26" s="591">
        <v>0</v>
      </c>
      <c r="Y26" s="595">
        <v>1</v>
      </c>
      <c r="Z26" s="571">
        <v>0</v>
      </c>
      <c r="AA26" s="591">
        <v>0</v>
      </c>
      <c r="AB26" s="595">
        <v>0</v>
      </c>
      <c r="AC26" s="571">
        <v>0</v>
      </c>
      <c r="AD26" s="591">
        <v>0</v>
      </c>
      <c r="AE26" s="595">
        <v>0</v>
      </c>
      <c r="AF26" s="571">
        <v>0</v>
      </c>
      <c r="AG26" s="591">
        <v>0</v>
      </c>
      <c r="AH26" s="595">
        <v>1</v>
      </c>
      <c r="AI26" s="571">
        <v>1</v>
      </c>
      <c r="AJ26" s="591">
        <v>0</v>
      </c>
      <c r="AK26" s="595">
        <v>0</v>
      </c>
      <c r="AL26" s="571">
        <v>0</v>
      </c>
      <c r="AM26" s="591">
        <v>0</v>
      </c>
      <c r="AN26" s="595">
        <v>0</v>
      </c>
      <c r="AO26" s="571">
        <v>0</v>
      </c>
      <c r="AP26" s="591">
        <v>0</v>
      </c>
      <c r="AQ26" s="595">
        <v>0</v>
      </c>
      <c r="AR26" s="458">
        <f t="shared" si="0"/>
        <v>9</v>
      </c>
    </row>
    <row r="27" spans="1:44" ht="22.9" customHeight="1" thickBot="1" x14ac:dyDescent="0.3">
      <c r="A27" s="568">
        <v>0</v>
      </c>
      <c r="B27" s="568">
        <v>0</v>
      </c>
      <c r="C27" s="461">
        <v>18</v>
      </c>
      <c r="D27" s="559" t="s">
        <v>194</v>
      </c>
      <c r="E27" s="556" t="s">
        <v>186</v>
      </c>
      <c r="F27" s="557" t="s">
        <v>150</v>
      </c>
      <c r="G27" s="622" t="s">
        <v>195</v>
      </c>
      <c r="H27" s="572">
        <v>0</v>
      </c>
      <c r="I27" s="592">
        <v>0</v>
      </c>
      <c r="J27" s="596">
        <v>0</v>
      </c>
      <c r="K27" s="572">
        <v>0</v>
      </c>
      <c r="L27" s="592">
        <v>0</v>
      </c>
      <c r="M27" s="596">
        <v>0</v>
      </c>
      <c r="N27" s="572">
        <v>0</v>
      </c>
      <c r="O27" s="592">
        <v>0</v>
      </c>
      <c r="P27" s="596">
        <v>0</v>
      </c>
      <c r="Q27" s="572">
        <v>0</v>
      </c>
      <c r="R27" s="592">
        <v>0</v>
      </c>
      <c r="S27" s="596">
        <v>0</v>
      </c>
      <c r="T27" s="572">
        <v>0</v>
      </c>
      <c r="U27" s="592">
        <v>0</v>
      </c>
      <c r="V27" s="596">
        <v>0</v>
      </c>
      <c r="W27" s="572">
        <v>0</v>
      </c>
      <c r="X27" s="592">
        <v>0</v>
      </c>
      <c r="Y27" s="596">
        <v>0</v>
      </c>
      <c r="Z27" s="572">
        <v>0</v>
      </c>
      <c r="AA27" s="592">
        <v>0</v>
      </c>
      <c r="AB27" s="596">
        <v>0</v>
      </c>
      <c r="AC27" s="572">
        <v>0</v>
      </c>
      <c r="AD27" s="592">
        <v>0</v>
      </c>
      <c r="AE27" s="596">
        <v>0</v>
      </c>
      <c r="AF27" s="572">
        <v>0</v>
      </c>
      <c r="AG27" s="592">
        <v>0</v>
      </c>
      <c r="AH27" s="596">
        <v>0</v>
      </c>
      <c r="AI27" s="572">
        <v>0</v>
      </c>
      <c r="AJ27" s="592">
        <v>0</v>
      </c>
      <c r="AK27" s="596">
        <v>0</v>
      </c>
      <c r="AL27" s="572">
        <v>0</v>
      </c>
      <c r="AM27" s="592">
        <v>0</v>
      </c>
      <c r="AN27" s="596">
        <v>0</v>
      </c>
      <c r="AO27" s="572">
        <v>0</v>
      </c>
      <c r="AP27" s="592">
        <v>0</v>
      </c>
      <c r="AQ27" s="596">
        <v>0</v>
      </c>
      <c r="AR27" s="463">
        <f t="shared" si="0"/>
        <v>0</v>
      </c>
    </row>
    <row r="28" spans="1:44" ht="22.9" customHeight="1" x14ac:dyDescent="0.25">
      <c r="A28" s="568">
        <v>0</v>
      </c>
      <c r="B28" s="568">
        <v>0</v>
      </c>
      <c r="C28" s="450">
        <v>19</v>
      </c>
      <c r="D28" s="451" t="s">
        <v>196</v>
      </c>
      <c r="E28" s="452" t="s">
        <v>197</v>
      </c>
      <c r="F28" s="464" t="s">
        <v>198</v>
      </c>
      <c r="G28" s="623" t="s">
        <v>199</v>
      </c>
      <c r="H28" s="573">
        <v>0</v>
      </c>
      <c r="I28" s="593">
        <v>0</v>
      </c>
      <c r="J28" s="597">
        <v>0</v>
      </c>
      <c r="K28" s="573">
        <v>0</v>
      </c>
      <c r="L28" s="593">
        <v>0</v>
      </c>
      <c r="M28" s="597">
        <v>0</v>
      </c>
      <c r="N28" s="573">
        <v>0</v>
      </c>
      <c r="O28" s="593">
        <v>0</v>
      </c>
      <c r="P28" s="597">
        <v>0</v>
      </c>
      <c r="Q28" s="573">
        <v>0</v>
      </c>
      <c r="R28" s="593">
        <v>0</v>
      </c>
      <c r="S28" s="597">
        <v>0</v>
      </c>
      <c r="T28" s="573">
        <v>0</v>
      </c>
      <c r="U28" s="593">
        <v>1</v>
      </c>
      <c r="V28" s="597">
        <v>0</v>
      </c>
      <c r="W28" s="573">
        <v>0</v>
      </c>
      <c r="X28" s="593">
        <v>0</v>
      </c>
      <c r="Y28" s="597">
        <v>0</v>
      </c>
      <c r="Z28" s="573">
        <v>0</v>
      </c>
      <c r="AA28" s="593">
        <v>0</v>
      </c>
      <c r="AB28" s="597">
        <v>1</v>
      </c>
      <c r="AC28" s="573">
        <v>0</v>
      </c>
      <c r="AD28" s="593">
        <v>0</v>
      </c>
      <c r="AE28" s="597">
        <v>0</v>
      </c>
      <c r="AF28" s="573">
        <v>0</v>
      </c>
      <c r="AG28" s="593">
        <v>0</v>
      </c>
      <c r="AH28" s="597">
        <v>0</v>
      </c>
      <c r="AI28" s="573">
        <v>0</v>
      </c>
      <c r="AJ28" s="593">
        <v>0</v>
      </c>
      <c r="AK28" s="597">
        <v>0</v>
      </c>
      <c r="AL28" s="573">
        <v>0</v>
      </c>
      <c r="AM28" s="593">
        <v>0</v>
      </c>
      <c r="AN28" s="597">
        <v>0</v>
      </c>
      <c r="AO28" s="573">
        <v>0</v>
      </c>
      <c r="AP28" s="593">
        <v>0</v>
      </c>
      <c r="AQ28" s="597">
        <v>0</v>
      </c>
      <c r="AR28" s="465">
        <f t="shared" si="0"/>
        <v>2</v>
      </c>
    </row>
    <row r="29" spans="1:44" ht="22.9" customHeight="1" x14ac:dyDescent="0.25">
      <c r="A29" s="568">
        <v>0</v>
      </c>
      <c r="B29" s="568">
        <v>0</v>
      </c>
      <c r="C29" s="454">
        <v>20</v>
      </c>
      <c r="D29" s="455" t="s">
        <v>200</v>
      </c>
      <c r="E29" s="456" t="s">
        <v>201</v>
      </c>
      <c r="F29" s="457" t="s">
        <v>154</v>
      </c>
      <c r="G29" s="617" t="s">
        <v>202</v>
      </c>
      <c r="H29" s="571">
        <v>0</v>
      </c>
      <c r="I29" s="591">
        <v>0</v>
      </c>
      <c r="J29" s="595">
        <v>0</v>
      </c>
      <c r="K29" s="571">
        <v>0</v>
      </c>
      <c r="L29" s="591">
        <v>0</v>
      </c>
      <c r="M29" s="595">
        <v>0</v>
      </c>
      <c r="N29" s="571">
        <v>0</v>
      </c>
      <c r="O29" s="591">
        <v>0</v>
      </c>
      <c r="P29" s="595">
        <v>0</v>
      </c>
      <c r="Q29" s="571">
        <v>0</v>
      </c>
      <c r="R29" s="591">
        <v>0</v>
      </c>
      <c r="S29" s="595">
        <v>0</v>
      </c>
      <c r="T29" s="571">
        <v>0</v>
      </c>
      <c r="U29" s="591">
        <v>0</v>
      </c>
      <c r="V29" s="595">
        <v>0</v>
      </c>
      <c r="W29" s="571">
        <v>0</v>
      </c>
      <c r="X29" s="591">
        <v>0</v>
      </c>
      <c r="Y29" s="595">
        <v>0</v>
      </c>
      <c r="Z29" s="571">
        <v>0</v>
      </c>
      <c r="AA29" s="591">
        <v>0</v>
      </c>
      <c r="AB29" s="595">
        <v>0</v>
      </c>
      <c r="AC29" s="571">
        <v>0</v>
      </c>
      <c r="AD29" s="591">
        <v>0</v>
      </c>
      <c r="AE29" s="595">
        <v>0</v>
      </c>
      <c r="AF29" s="571">
        <v>0</v>
      </c>
      <c r="AG29" s="591">
        <v>0</v>
      </c>
      <c r="AH29" s="595">
        <v>0</v>
      </c>
      <c r="AI29" s="571">
        <v>0</v>
      </c>
      <c r="AJ29" s="591">
        <v>0</v>
      </c>
      <c r="AK29" s="595">
        <v>0</v>
      </c>
      <c r="AL29" s="571">
        <v>0</v>
      </c>
      <c r="AM29" s="591">
        <v>0</v>
      </c>
      <c r="AN29" s="595">
        <v>0</v>
      </c>
      <c r="AO29" s="571">
        <v>0</v>
      </c>
      <c r="AP29" s="591">
        <v>0</v>
      </c>
      <c r="AQ29" s="595">
        <v>0</v>
      </c>
      <c r="AR29" s="458">
        <f t="shared" si="0"/>
        <v>0</v>
      </c>
    </row>
    <row r="30" spans="1:44" ht="22.9" customHeight="1" x14ac:dyDescent="0.25">
      <c r="A30" s="568">
        <v>0</v>
      </c>
      <c r="B30" s="568">
        <v>0</v>
      </c>
      <c r="C30" s="454">
        <v>21</v>
      </c>
      <c r="D30" s="455" t="s">
        <v>203</v>
      </c>
      <c r="E30" s="456" t="s">
        <v>204</v>
      </c>
      <c r="F30" s="457" t="s">
        <v>205</v>
      </c>
      <c r="G30" s="617" t="s">
        <v>206</v>
      </c>
      <c r="H30" s="571">
        <v>1</v>
      </c>
      <c r="I30" s="591">
        <v>1</v>
      </c>
      <c r="J30" s="595">
        <v>0</v>
      </c>
      <c r="K30" s="571">
        <v>1</v>
      </c>
      <c r="L30" s="591">
        <v>0</v>
      </c>
      <c r="M30" s="595">
        <v>0</v>
      </c>
      <c r="N30" s="571">
        <v>0</v>
      </c>
      <c r="O30" s="591">
        <v>1</v>
      </c>
      <c r="P30" s="595">
        <v>0</v>
      </c>
      <c r="Q30" s="571">
        <v>1</v>
      </c>
      <c r="R30" s="591">
        <v>0</v>
      </c>
      <c r="S30" s="595">
        <v>2</v>
      </c>
      <c r="T30" s="571">
        <v>2</v>
      </c>
      <c r="U30" s="591">
        <v>0</v>
      </c>
      <c r="V30" s="595">
        <v>0</v>
      </c>
      <c r="W30" s="571">
        <v>3</v>
      </c>
      <c r="X30" s="591">
        <v>0</v>
      </c>
      <c r="Y30" s="595">
        <v>0</v>
      </c>
      <c r="Z30" s="571">
        <v>0</v>
      </c>
      <c r="AA30" s="591">
        <v>0</v>
      </c>
      <c r="AB30" s="595">
        <v>0</v>
      </c>
      <c r="AC30" s="571">
        <v>1</v>
      </c>
      <c r="AD30" s="591">
        <v>0</v>
      </c>
      <c r="AE30" s="595">
        <v>0</v>
      </c>
      <c r="AF30" s="571">
        <v>4</v>
      </c>
      <c r="AG30" s="591">
        <v>0</v>
      </c>
      <c r="AH30" s="595">
        <v>0</v>
      </c>
      <c r="AI30" s="571">
        <v>1</v>
      </c>
      <c r="AJ30" s="591">
        <v>1</v>
      </c>
      <c r="AK30" s="595">
        <v>3</v>
      </c>
      <c r="AL30" s="571">
        <v>0</v>
      </c>
      <c r="AM30" s="591">
        <v>0</v>
      </c>
      <c r="AN30" s="595">
        <v>0</v>
      </c>
      <c r="AO30" s="571">
        <v>0</v>
      </c>
      <c r="AP30" s="591">
        <v>0</v>
      </c>
      <c r="AQ30" s="595">
        <v>0</v>
      </c>
      <c r="AR30" s="458">
        <f t="shared" si="0"/>
        <v>22</v>
      </c>
    </row>
    <row r="31" spans="1:44" ht="22.9" customHeight="1" x14ac:dyDescent="0.25">
      <c r="A31" s="568">
        <v>0</v>
      </c>
      <c r="B31" s="568">
        <v>0</v>
      </c>
      <c r="C31" s="454">
        <v>22</v>
      </c>
      <c r="D31" s="455" t="s">
        <v>207</v>
      </c>
      <c r="E31" s="456" t="s">
        <v>208</v>
      </c>
      <c r="F31" s="457" t="s">
        <v>198</v>
      </c>
      <c r="G31" s="617" t="s">
        <v>209</v>
      </c>
      <c r="H31" s="571">
        <v>1</v>
      </c>
      <c r="I31" s="591">
        <v>1</v>
      </c>
      <c r="J31" s="595">
        <v>0</v>
      </c>
      <c r="K31" s="571">
        <v>1</v>
      </c>
      <c r="L31" s="591">
        <v>0</v>
      </c>
      <c r="M31" s="595">
        <v>1</v>
      </c>
      <c r="N31" s="571">
        <v>1</v>
      </c>
      <c r="O31" s="591">
        <v>1</v>
      </c>
      <c r="P31" s="595">
        <v>0</v>
      </c>
      <c r="Q31" s="571">
        <v>0</v>
      </c>
      <c r="R31" s="591">
        <v>1</v>
      </c>
      <c r="S31" s="595">
        <v>1</v>
      </c>
      <c r="T31" s="571">
        <v>1</v>
      </c>
      <c r="U31" s="591">
        <v>0</v>
      </c>
      <c r="V31" s="595">
        <v>1</v>
      </c>
      <c r="W31" s="571">
        <v>1</v>
      </c>
      <c r="X31" s="591">
        <v>0</v>
      </c>
      <c r="Y31" s="595">
        <v>0</v>
      </c>
      <c r="Z31" s="571">
        <v>0</v>
      </c>
      <c r="AA31" s="591">
        <v>0</v>
      </c>
      <c r="AB31" s="595">
        <v>0</v>
      </c>
      <c r="AC31" s="571">
        <v>1</v>
      </c>
      <c r="AD31" s="591">
        <v>0</v>
      </c>
      <c r="AE31" s="595">
        <v>1</v>
      </c>
      <c r="AF31" s="571">
        <v>1</v>
      </c>
      <c r="AG31" s="591">
        <v>2</v>
      </c>
      <c r="AH31" s="595">
        <v>1</v>
      </c>
      <c r="AI31" s="571">
        <v>3</v>
      </c>
      <c r="AJ31" s="591">
        <v>0</v>
      </c>
      <c r="AK31" s="595">
        <v>2</v>
      </c>
      <c r="AL31" s="571">
        <v>1</v>
      </c>
      <c r="AM31" s="591">
        <v>0</v>
      </c>
      <c r="AN31" s="595">
        <v>0</v>
      </c>
      <c r="AO31" s="571">
        <v>2</v>
      </c>
      <c r="AP31" s="591">
        <v>0</v>
      </c>
      <c r="AQ31" s="595">
        <v>0</v>
      </c>
      <c r="AR31" s="458">
        <f t="shared" si="0"/>
        <v>25</v>
      </c>
    </row>
    <row r="32" spans="1:44" ht="22.9" customHeight="1" x14ac:dyDescent="0.25">
      <c r="A32" s="568">
        <v>0</v>
      </c>
      <c r="B32" s="568">
        <v>0</v>
      </c>
      <c r="C32" s="454">
        <v>23</v>
      </c>
      <c r="D32" s="455" t="s">
        <v>210</v>
      </c>
      <c r="E32" s="456" t="s">
        <v>149</v>
      </c>
      <c r="F32" s="457" t="s">
        <v>150</v>
      </c>
      <c r="G32" s="617" t="s">
        <v>211</v>
      </c>
      <c r="H32" s="574">
        <v>0</v>
      </c>
      <c r="I32" s="591">
        <v>0</v>
      </c>
      <c r="J32" s="595">
        <v>1</v>
      </c>
      <c r="K32" s="571">
        <v>0</v>
      </c>
      <c r="L32" s="591">
        <v>4</v>
      </c>
      <c r="M32" s="595">
        <v>1</v>
      </c>
      <c r="N32" s="571">
        <v>1</v>
      </c>
      <c r="O32" s="591">
        <v>1</v>
      </c>
      <c r="P32" s="595">
        <v>2</v>
      </c>
      <c r="Q32" s="571">
        <v>1</v>
      </c>
      <c r="R32" s="591">
        <v>0</v>
      </c>
      <c r="S32" s="595">
        <v>0</v>
      </c>
      <c r="T32" s="571">
        <v>1</v>
      </c>
      <c r="U32" s="591">
        <v>2</v>
      </c>
      <c r="V32" s="595">
        <v>4</v>
      </c>
      <c r="W32" s="571">
        <v>1</v>
      </c>
      <c r="X32" s="591">
        <v>1</v>
      </c>
      <c r="Y32" s="595">
        <v>1</v>
      </c>
      <c r="Z32" s="571">
        <v>0</v>
      </c>
      <c r="AA32" s="591">
        <v>0</v>
      </c>
      <c r="AB32" s="595">
        <v>0</v>
      </c>
      <c r="AC32" s="571">
        <v>1</v>
      </c>
      <c r="AD32" s="591">
        <v>1</v>
      </c>
      <c r="AE32" s="595">
        <v>0</v>
      </c>
      <c r="AF32" s="571">
        <v>0</v>
      </c>
      <c r="AG32" s="591">
        <v>0</v>
      </c>
      <c r="AH32" s="595">
        <v>1</v>
      </c>
      <c r="AI32" s="571">
        <v>1</v>
      </c>
      <c r="AJ32" s="591">
        <v>2</v>
      </c>
      <c r="AK32" s="595">
        <v>0</v>
      </c>
      <c r="AL32" s="571">
        <v>1</v>
      </c>
      <c r="AM32" s="591">
        <v>0</v>
      </c>
      <c r="AN32" s="595">
        <v>3</v>
      </c>
      <c r="AO32" s="571">
        <v>1</v>
      </c>
      <c r="AP32" s="591">
        <v>0</v>
      </c>
      <c r="AQ32" s="595">
        <v>0</v>
      </c>
      <c r="AR32" s="458">
        <f t="shared" si="0"/>
        <v>32</v>
      </c>
    </row>
    <row r="33" spans="1:44" ht="22.9" customHeight="1" x14ac:dyDescent="0.25">
      <c r="A33" s="568">
        <v>0</v>
      </c>
      <c r="B33" s="568">
        <v>0</v>
      </c>
      <c r="C33" s="454">
        <v>24</v>
      </c>
      <c r="D33" s="455" t="s">
        <v>212</v>
      </c>
      <c r="E33" s="456" t="s">
        <v>149</v>
      </c>
      <c r="F33" s="457" t="s">
        <v>150</v>
      </c>
      <c r="G33" s="617" t="s">
        <v>213</v>
      </c>
      <c r="H33" s="571">
        <v>0</v>
      </c>
      <c r="I33" s="591">
        <v>0</v>
      </c>
      <c r="J33" s="595">
        <v>0</v>
      </c>
      <c r="K33" s="571">
        <v>0</v>
      </c>
      <c r="L33" s="591">
        <v>0</v>
      </c>
      <c r="M33" s="595">
        <v>0</v>
      </c>
      <c r="N33" s="571">
        <v>0</v>
      </c>
      <c r="O33" s="591">
        <v>1</v>
      </c>
      <c r="P33" s="595">
        <v>0</v>
      </c>
      <c r="Q33" s="571">
        <v>0</v>
      </c>
      <c r="R33" s="591">
        <v>2</v>
      </c>
      <c r="S33" s="595">
        <v>0</v>
      </c>
      <c r="T33" s="571">
        <v>0</v>
      </c>
      <c r="U33" s="591">
        <v>0</v>
      </c>
      <c r="V33" s="595">
        <v>1</v>
      </c>
      <c r="W33" s="571">
        <v>0</v>
      </c>
      <c r="X33" s="591">
        <v>0</v>
      </c>
      <c r="Y33" s="595">
        <v>1</v>
      </c>
      <c r="Z33" s="571">
        <v>0</v>
      </c>
      <c r="AA33" s="591">
        <v>0</v>
      </c>
      <c r="AB33" s="595">
        <v>0</v>
      </c>
      <c r="AC33" s="571">
        <v>2</v>
      </c>
      <c r="AD33" s="591">
        <v>1</v>
      </c>
      <c r="AE33" s="595">
        <v>0</v>
      </c>
      <c r="AF33" s="571">
        <v>2</v>
      </c>
      <c r="AG33" s="591">
        <v>0</v>
      </c>
      <c r="AH33" s="595">
        <v>0</v>
      </c>
      <c r="AI33" s="571">
        <v>1</v>
      </c>
      <c r="AJ33" s="591">
        <v>0</v>
      </c>
      <c r="AK33" s="595">
        <v>0</v>
      </c>
      <c r="AL33" s="571">
        <v>1</v>
      </c>
      <c r="AM33" s="591">
        <v>0</v>
      </c>
      <c r="AN33" s="595">
        <v>0</v>
      </c>
      <c r="AO33" s="571">
        <v>0</v>
      </c>
      <c r="AP33" s="591">
        <v>1</v>
      </c>
      <c r="AQ33" s="595">
        <v>0</v>
      </c>
      <c r="AR33" s="458">
        <f t="shared" si="0"/>
        <v>13</v>
      </c>
    </row>
    <row r="34" spans="1:44" ht="22.9" customHeight="1" x14ac:dyDescent="0.25">
      <c r="A34" s="568">
        <v>0</v>
      </c>
      <c r="B34" s="568">
        <v>0</v>
      </c>
      <c r="C34" s="454">
        <v>25</v>
      </c>
      <c r="D34" s="455" t="s">
        <v>214</v>
      </c>
      <c r="E34" s="456" t="s">
        <v>149</v>
      </c>
      <c r="F34" s="457" t="s">
        <v>150</v>
      </c>
      <c r="G34" s="617" t="s">
        <v>215</v>
      </c>
      <c r="H34" s="571">
        <v>0</v>
      </c>
      <c r="I34" s="591">
        <v>0</v>
      </c>
      <c r="J34" s="595">
        <v>0</v>
      </c>
      <c r="K34" s="571">
        <v>0</v>
      </c>
      <c r="L34" s="591">
        <v>0</v>
      </c>
      <c r="M34" s="595">
        <v>0</v>
      </c>
      <c r="N34" s="571">
        <v>0</v>
      </c>
      <c r="O34" s="591">
        <v>0</v>
      </c>
      <c r="P34" s="595">
        <v>0</v>
      </c>
      <c r="Q34" s="571">
        <v>0</v>
      </c>
      <c r="R34" s="591">
        <v>0</v>
      </c>
      <c r="S34" s="595">
        <v>0</v>
      </c>
      <c r="T34" s="571">
        <v>0</v>
      </c>
      <c r="U34" s="591">
        <v>0</v>
      </c>
      <c r="V34" s="595">
        <v>0</v>
      </c>
      <c r="W34" s="571">
        <v>0</v>
      </c>
      <c r="X34" s="591">
        <v>0</v>
      </c>
      <c r="Y34" s="595">
        <v>0</v>
      </c>
      <c r="Z34" s="571">
        <v>0</v>
      </c>
      <c r="AA34" s="591">
        <v>0</v>
      </c>
      <c r="AB34" s="595">
        <v>0</v>
      </c>
      <c r="AC34" s="571">
        <v>0</v>
      </c>
      <c r="AD34" s="591">
        <v>0</v>
      </c>
      <c r="AE34" s="595">
        <v>0</v>
      </c>
      <c r="AF34" s="571">
        <v>0</v>
      </c>
      <c r="AG34" s="591">
        <v>0</v>
      </c>
      <c r="AH34" s="595">
        <v>0</v>
      </c>
      <c r="AI34" s="571">
        <v>0</v>
      </c>
      <c r="AJ34" s="591">
        <v>0</v>
      </c>
      <c r="AK34" s="595">
        <v>0</v>
      </c>
      <c r="AL34" s="571">
        <v>0</v>
      </c>
      <c r="AM34" s="591">
        <v>0</v>
      </c>
      <c r="AN34" s="595">
        <v>0</v>
      </c>
      <c r="AO34" s="571">
        <v>0</v>
      </c>
      <c r="AP34" s="591">
        <v>0</v>
      </c>
      <c r="AQ34" s="595">
        <v>0</v>
      </c>
      <c r="AR34" s="458">
        <f t="shared" si="0"/>
        <v>0</v>
      </c>
    </row>
    <row r="35" spans="1:44" ht="22.9" customHeight="1" x14ac:dyDescent="0.25">
      <c r="A35" s="568">
        <v>0</v>
      </c>
      <c r="B35" s="568">
        <v>0</v>
      </c>
      <c r="C35" s="454">
        <v>26</v>
      </c>
      <c r="D35" s="455" t="s">
        <v>216</v>
      </c>
      <c r="E35" s="456" t="s">
        <v>472</v>
      </c>
      <c r="F35" s="457" t="s">
        <v>217</v>
      </c>
      <c r="G35" s="619" t="s">
        <v>218</v>
      </c>
      <c r="H35" s="571">
        <v>0</v>
      </c>
      <c r="I35" s="591">
        <v>0</v>
      </c>
      <c r="J35" s="595">
        <v>0</v>
      </c>
      <c r="K35" s="571">
        <v>0</v>
      </c>
      <c r="L35" s="591">
        <v>0</v>
      </c>
      <c r="M35" s="595">
        <v>0</v>
      </c>
      <c r="N35" s="571">
        <v>0</v>
      </c>
      <c r="O35" s="591">
        <v>0</v>
      </c>
      <c r="P35" s="595">
        <v>0</v>
      </c>
      <c r="Q35" s="571">
        <v>0</v>
      </c>
      <c r="R35" s="591">
        <v>0</v>
      </c>
      <c r="S35" s="595">
        <v>0</v>
      </c>
      <c r="T35" s="571">
        <v>0</v>
      </c>
      <c r="U35" s="591">
        <v>0</v>
      </c>
      <c r="V35" s="595">
        <v>0</v>
      </c>
      <c r="W35" s="571">
        <v>0</v>
      </c>
      <c r="X35" s="591">
        <v>0</v>
      </c>
      <c r="Y35" s="595">
        <v>0</v>
      </c>
      <c r="Z35" s="571">
        <v>0</v>
      </c>
      <c r="AA35" s="591">
        <v>0</v>
      </c>
      <c r="AB35" s="595">
        <v>0</v>
      </c>
      <c r="AC35" s="571">
        <v>0</v>
      </c>
      <c r="AD35" s="591">
        <v>0</v>
      </c>
      <c r="AE35" s="595">
        <v>0</v>
      </c>
      <c r="AF35" s="571">
        <v>0</v>
      </c>
      <c r="AG35" s="591">
        <v>0</v>
      </c>
      <c r="AH35" s="595">
        <v>0</v>
      </c>
      <c r="AI35" s="571">
        <v>0</v>
      </c>
      <c r="AJ35" s="591">
        <v>0</v>
      </c>
      <c r="AK35" s="595">
        <v>0</v>
      </c>
      <c r="AL35" s="571">
        <v>0</v>
      </c>
      <c r="AM35" s="591">
        <v>0</v>
      </c>
      <c r="AN35" s="595">
        <v>0</v>
      </c>
      <c r="AO35" s="571">
        <v>0</v>
      </c>
      <c r="AP35" s="591">
        <v>0</v>
      </c>
      <c r="AQ35" s="595">
        <v>0</v>
      </c>
      <c r="AR35" s="458">
        <f t="shared" si="0"/>
        <v>0</v>
      </c>
    </row>
    <row r="36" spans="1:44" ht="22.9" customHeight="1" x14ac:dyDescent="0.25">
      <c r="A36" s="568">
        <v>0</v>
      </c>
      <c r="B36" s="568">
        <v>0</v>
      </c>
      <c r="C36" s="454">
        <v>27</v>
      </c>
      <c r="D36" s="455" t="s">
        <v>219</v>
      </c>
      <c r="E36" s="456" t="s">
        <v>220</v>
      </c>
      <c r="F36" s="457" t="s">
        <v>150</v>
      </c>
      <c r="G36" s="619" t="s">
        <v>221</v>
      </c>
      <c r="H36" s="571">
        <v>0</v>
      </c>
      <c r="I36" s="591">
        <v>0</v>
      </c>
      <c r="J36" s="595">
        <v>1</v>
      </c>
      <c r="K36" s="571">
        <v>0</v>
      </c>
      <c r="L36" s="591">
        <v>1</v>
      </c>
      <c r="M36" s="595">
        <v>0</v>
      </c>
      <c r="N36" s="571">
        <v>0</v>
      </c>
      <c r="O36" s="591">
        <v>0</v>
      </c>
      <c r="P36" s="595">
        <v>1</v>
      </c>
      <c r="Q36" s="571">
        <v>0</v>
      </c>
      <c r="R36" s="591">
        <v>0</v>
      </c>
      <c r="S36" s="595">
        <v>0</v>
      </c>
      <c r="T36" s="571">
        <v>0</v>
      </c>
      <c r="U36" s="591">
        <v>0</v>
      </c>
      <c r="V36" s="595">
        <v>1</v>
      </c>
      <c r="W36" s="571">
        <v>0</v>
      </c>
      <c r="X36" s="591">
        <v>0</v>
      </c>
      <c r="Y36" s="595">
        <v>2</v>
      </c>
      <c r="Z36" s="571">
        <v>0</v>
      </c>
      <c r="AA36" s="591">
        <v>0</v>
      </c>
      <c r="AB36" s="595">
        <v>0</v>
      </c>
      <c r="AC36" s="571">
        <v>1</v>
      </c>
      <c r="AD36" s="591">
        <v>1</v>
      </c>
      <c r="AE36" s="595">
        <v>1</v>
      </c>
      <c r="AF36" s="571">
        <v>1</v>
      </c>
      <c r="AG36" s="591">
        <v>1</v>
      </c>
      <c r="AH36" s="595">
        <v>1</v>
      </c>
      <c r="AI36" s="571">
        <v>0</v>
      </c>
      <c r="AJ36" s="591">
        <v>0</v>
      </c>
      <c r="AK36" s="595">
        <v>0</v>
      </c>
      <c r="AL36" s="571">
        <v>0</v>
      </c>
      <c r="AM36" s="591">
        <v>0</v>
      </c>
      <c r="AN36" s="595">
        <v>0</v>
      </c>
      <c r="AO36" s="571">
        <v>0</v>
      </c>
      <c r="AP36" s="591">
        <v>0</v>
      </c>
      <c r="AQ36" s="595">
        <v>1</v>
      </c>
      <c r="AR36" s="458">
        <f t="shared" si="0"/>
        <v>13</v>
      </c>
    </row>
    <row r="37" spans="1:44" ht="22.9" customHeight="1" x14ac:dyDescent="0.25">
      <c r="A37" s="568">
        <v>0</v>
      </c>
      <c r="B37" s="568">
        <v>0</v>
      </c>
      <c r="C37" s="454">
        <v>28</v>
      </c>
      <c r="D37" s="455" t="s">
        <v>222</v>
      </c>
      <c r="E37" s="456" t="s">
        <v>223</v>
      </c>
      <c r="F37" s="457" t="s">
        <v>154</v>
      </c>
      <c r="G37" s="617" t="s">
        <v>224</v>
      </c>
      <c r="H37" s="571">
        <v>0</v>
      </c>
      <c r="I37" s="591">
        <v>0</v>
      </c>
      <c r="J37" s="595">
        <v>0</v>
      </c>
      <c r="K37" s="571">
        <v>0</v>
      </c>
      <c r="L37" s="591">
        <v>0</v>
      </c>
      <c r="M37" s="595">
        <v>0</v>
      </c>
      <c r="N37" s="571">
        <v>0</v>
      </c>
      <c r="O37" s="591">
        <v>0</v>
      </c>
      <c r="P37" s="595">
        <v>0</v>
      </c>
      <c r="Q37" s="571">
        <v>0</v>
      </c>
      <c r="R37" s="591">
        <v>1</v>
      </c>
      <c r="S37" s="595">
        <v>0</v>
      </c>
      <c r="T37" s="571">
        <v>0</v>
      </c>
      <c r="U37" s="591">
        <v>0</v>
      </c>
      <c r="V37" s="595">
        <v>0</v>
      </c>
      <c r="W37" s="571">
        <v>1</v>
      </c>
      <c r="X37" s="591">
        <v>0</v>
      </c>
      <c r="Y37" s="595">
        <v>0</v>
      </c>
      <c r="Z37" s="571">
        <v>1</v>
      </c>
      <c r="AA37" s="591">
        <v>0</v>
      </c>
      <c r="AB37" s="595">
        <v>0</v>
      </c>
      <c r="AC37" s="571">
        <v>0</v>
      </c>
      <c r="AD37" s="591">
        <v>1</v>
      </c>
      <c r="AE37" s="595">
        <v>0</v>
      </c>
      <c r="AF37" s="571">
        <v>0</v>
      </c>
      <c r="AG37" s="591">
        <v>1</v>
      </c>
      <c r="AH37" s="595">
        <v>0</v>
      </c>
      <c r="AI37" s="571">
        <v>1</v>
      </c>
      <c r="AJ37" s="591">
        <v>0</v>
      </c>
      <c r="AK37" s="595">
        <v>0</v>
      </c>
      <c r="AL37" s="571">
        <v>2</v>
      </c>
      <c r="AM37" s="591">
        <v>0</v>
      </c>
      <c r="AN37" s="595">
        <v>0</v>
      </c>
      <c r="AO37" s="571">
        <v>0</v>
      </c>
      <c r="AP37" s="591">
        <v>0</v>
      </c>
      <c r="AQ37" s="595">
        <v>0</v>
      </c>
      <c r="AR37" s="458">
        <f t="shared" si="0"/>
        <v>8</v>
      </c>
    </row>
    <row r="38" spans="1:44" ht="22.9" customHeight="1" x14ac:dyDescent="0.25">
      <c r="A38" s="568">
        <v>0</v>
      </c>
      <c r="B38" s="568">
        <v>0</v>
      </c>
      <c r="C38" s="454">
        <v>29</v>
      </c>
      <c r="D38" s="455" t="s">
        <v>225</v>
      </c>
      <c r="E38" s="456" t="s">
        <v>226</v>
      </c>
      <c r="F38" s="457" t="s">
        <v>217</v>
      </c>
      <c r="G38" s="617" t="s">
        <v>227</v>
      </c>
      <c r="H38" s="571">
        <v>0</v>
      </c>
      <c r="I38" s="591">
        <v>0</v>
      </c>
      <c r="J38" s="595">
        <v>0</v>
      </c>
      <c r="K38" s="571">
        <v>0</v>
      </c>
      <c r="L38" s="591">
        <v>0</v>
      </c>
      <c r="M38" s="595">
        <v>0</v>
      </c>
      <c r="N38" s="571">
        <v>1</v>
      </c>
      <c r="O38" s="591">
        <v>0</v>
      </c>
      <c r="P38" s="595">
        <v>0</v>
      </c>
      <c r="Q38" s="571">
        <v>0</v>
      </c>
      <c r="R38" s="591">
        <v>0</v>
      </c>
      <c r="S38" s="595">
        <v>0</v>
      </c>
      <c r="T38" s="571">
        <v>1</v>
      </c>
      <c r="U38" s="591">
        <v>1</v>
      </c>
      <c r="V38" s="595">
        <v>0</v>
      </c>
      <c r="W38" s="571">
        <v>0</v>
      </c>
      <c r="X38" s="591">
        <v>0</v>
      </c>
      <c r="Y38" s="595">
        <v>1</v>
      </c>
      <c r="Z38" s="571">
        <v>0</v>
      </c>
      <c r="AA38" s="591">
        <v>0</v>
      </c>
      <c r="AB38" s="595">
        <v>0</v>
      </c>
      <c r="AC38" s="571">
        <v>1</v>
      </c>
      <c r="AD38" s="591">
        <v>0</v>
      </c>
      <c r="AE38" s="595">
        <v>0</v>
      </c>
      <c r="AF38" s="571">
        <v>1</v>
      </c>
      <c r="AG38" s="591">
        <v>0</v>
      </c>
      <c r="AH38" s="595">
        <v>0</v>
      </c>
      <c r="AI38" s="571">
        <v>0</v>
      </c>
      <c r="AJ38" s="591">
        <v>0</v>
      </c>
      <c r="AK38" s="595">
        <v>0</v>
      </c>
      <c r="AL38" s="571">
        <v>0</v>
      </c>
      <c r="AM38" s="591">
        <v>0</v>
      </c>
      <c r="AN38" s="595">
        <v>1</v>
      </c>
      <c r="AO38" s="571">
        <v>0</v>
      </c>
      <c r="AP38" s="591">
        <v>0</v>
      </c>
      <c r="AQ38" s="595">
        <v>1</v>
      </c>
      <c r="AR38" s="458">
        <f t="shared" si="0"/>
        <v>8</v>
      </c>
    </row>
    <row r="39" spans="1:44" ht="22.9" customHeight="1" x14ac:dyDescent="0.25">
      <c r="A39" s="568">
        <v>0</v>
      </c>
      <c r="B39" s="568">
        <v>0</v>
      </c>
      <c r="C39" s="454">
        <v>30</v>
      </c>
      <c r="D39" s="455" t="s">
        <v>228</v>
      </c>
      <c r="E39" s="456" t="s">
        <v>229</v>
      </c>
      <c r="F39" s="457" t="s">
        <v>230</v>
      </c>
      <c r="G39" s="617" t="s">
        <v>231</v>
      </c>
      <c r="H39" s="571">
        <v>0</v>
      </c>
      <c r="I39" s="591">
        <v>0</v>
      </c>
      <c r="J39" s="595">
        <v>1</v>
      </c>
      <c r="K39" s="571">
        <v>0</v>
      </c>
      <c r="L39" s="591">
        <v>0</v>
      </c>
      <c r="M39" s="595">
        <v>0</v>
      </c>
      <c r="N39" s="571">
        <v>3</v>
      </c>
      <c r="O39" s="591">
        <v>2</v>
      </c>
      <c r="P39" s="595">
        <v>4</v>
      </c>
      <c r="Q39" s="571">
        <v>1</v>
      </c>
      <c r="R39" s="591">
        <v>0</v>
      </c>
      <c r="S39" s="595">
        <v>1</v>
      </c>
      <c r="T39" s="571">
        <v>0</v>
      </c>
      <c r="U39" s="591">
        <v>1</v>
      </c>
      <c r="V39" s="595">
        <v>0</v>
      </c>
      <c r="W39" s="571">
        <v>2</v>
      </c>
      <c r="X39" s="591">
        <v>0</v>
      </c>
      <c r="Y39" s="595">
        <v>2</v>
      </c>
      <c r="Z39" s="571">
        <v>1</v>
      </c>
      <c r="AA39" s="591">
        <v>3</v>
      </c>
      <c r="AB39" s="595">
        <v>0</v>
      </c>
      <c r="AC39" s="571">
        <v>1</v>
      </c>
      <c r="AD39" s="591">
        <v>0</v>
      </c>
      <c r="AE39" s="595">
        <v>1</v>
      </c>
      <c r="AF39" s="571">
        <v>1</v>
      </c>
      <c r="AG39" s="591">
        <v>1</v>
      </c>
      <c r="AH39" s="595">
        <v>1</v>
      </c>
      <c r="AI39" s="571">
        <v>0</v>
      </c>
      <c r="AJ39" s="591">
        <v>1</v>
      </c>
      <c r="AK39" s="595">
        <v>0</v>
      </c>
      <c r="AL39" s="571">
        <v>2</v>
      </c>
      <c r="AM39" s="591">
        <v>2</v>
      </c>
      <c r="AN39" s="595">
        <v>0</v>
      </c>
      <c r="AO39" s="571">
        <v>0</v>
      </c>
      <c r="AP39" s="591">
        <v>2</v>
      </c>
      <c r="AQ39" s="595">
        <v>2</v>
      </c>
      <c r="AR39" s="458">
        <f t="shared" si="0"/>
        <v>35</v>
      </c>
    </row>
    <row r="40" spans="1:44" ht="22.9" customHeight="1" x14ac:dyDescent="0.25">
      <c r="A40" s="568">
        <v>0</v>
      </c>
      <c r="B40" s="568">
        <v>0</v>
      </c>
      <c r="C40" s="454">
        <v>31</v>
      </c>
      <c r="D40" s="466" t="s">
        <v>232</v>
      </c>
      <c r="E40" s="456" t="s">
        <v>233</v>
      </c>
      <c r="F40" s="457" t="s">
        <v>230</v>
      </c>
      <c r="G40" s="617" t="s">
        <v>234</v>
      </c>
      <c r="H40" s="571">
        <v>6</v>
      </c>
      <c r="I40" s="591">
        <v>2</v>
      </c>
      <c r="J40" s="595">
        <v>3</v>
      </c>
      <c r="K40" s="571">
        <v>3</v>
      </c>
      <c r="L40" s="591">
        <v>11</v>
      </c>
      <c r="M40" s="595">
        <v>3</v>
      </c>
      <c r="N40" s="571">
        <v>3</v>
      </c>
      <c r="O40" s="591">
        <v>11</v>
      </c>
      <c r="P40" s="595">
        <v>4</v>
      </c>
      <c r="Q40" s="571">
        <v>1</v>
      </c>
      <c r="R40" s="591">
        <v>5</v>
      </c>
      <c r="S40" s="595">
        <v>7</v>
      </c>
      <c r="T40" s="571">
        <v>5</v>
      </c>
      <c r="U40" s="591">
        <v>11</v>
      </c>
      <c r="V40" s="595">
        <v>8</v>
      </c>
      <c r="W40" s="571">
        <v>2</v>
      </c>
      <c r="X40" s="591">
        <v>10</v>
      </c>
      <c r="Y40" s="595">
        <v>7</v>
      </c>
      <c r="Z40" s="571">
        <v>2</v>
      </c>
      <c r="AA40" s="591">
        <v>4</v>
      </c>
      <c r="AB40" s="595">
        <v>4</v>
      </c>
      <c r="AC40" s="571">
        <v>4</v>
      </c>
      <c r="AD40" s="591">
        <v>7</v>
      </c>
      <c r="AE40" s="595">
        <v>9</v>
      </c>
      <c r="AF40" s="571">
        <v>4</v>
      </c>
      <c r="AG40" s="591">
        <v>7</v>
      </c>
      <c r="AH40" s="595">
        <v>4</v>
      </c>
      <c r="AI40" s="571">
        <v>6</v>
      </c>
      <c r="AJ40" s="591">
        <v>6</v>
      </c>
      <c r="AK40" s="595">
        <v>1</v>
      </c>
      <c r="AL40" s="571">
        <v>6</v>
      </c>
      <c r="AM40" s="591">
        <v>7</v>
      </c>
      <c r="AN40" s="595">
        <v>4</v>
      </c>
      <c r="AO40" s="571">
        <v>3</v>
      </c>
      <c r="AP40" s="591">
        <v>4</v>
      </c>
      <c r="AQ40" s="595">
        <v>4</v>
      </c>
      <c r="AR40" s="458">
        <f t="shared" si="0"/>
        <v>188</v>
      </c>
    </row>
    <row r="41" spans="1:44" ht="22.9" customHeight="1" x14ac:dyDescent="0.25">
      <c r="A41" s="568">
        <v>0</v>
      </c>
      <c r="B41" s="568">
        <v>0</v>
      </c>
      <c r="C41" s="454">
        <v>32</v>
      </c>
      <c r="D41" s="455" t="s">
        <v>235</v>
      </c>
      <c r="E41" s="456" t="s">
        <v>236</v>
      </c>
      <c r="F41" s="457" t="s">
        <v>198</v>
      </c>
      <c r="G41" s="617" t="s">
        <v>237</v>
      </c>
      <c r="H41" s="571">
        <v>0</v>
      </c>
      <c r="I41" s="591">
        <v>0</v>
      </c>
      <c r="J41" s="595">
        <v>0</v>
      </c>
      <c r="K41" s="571">
        <v>0</v>
      </c>
      <c r="L41" s="591">
        <v>0</v>
      </c>
      <c r="M41" s="595">
        <v>0</v>
      </c>
      <c r="N41" s="571">
        <v>0</v>
      </c>
      <c r="O41" s="591">
        <v>0</v>
      </c>
      <c r="P41" s="595">
        <v>0</v>
      </c>
      <c r="Q41" s="571">
        <v>0</v>
      </c>
      <c r="R41" s="591">
        <v>0</v>
      </c>
      <c r="S41" s="595">
        <v>0</v>
      </c>
      <c r="T41" s="571">
        <v>0</v>
      </c>
      <c r="U41" s="591">
        <v>0</v>
      </c>
      <c r="V41" s="595">
        <v>0</v>
      </c>
      <c r="W41" s="571">
        <v>0</v>
      </c>
      <c r="X41" s="591">
        <v>0</v>
      </c>
      <c r="Y41" s="595">
        <v>0</v>
      </c>
      <c r="Z41" s="571">
        <v>0</v>
      </c>
      <c r="AA41" s="591">
        <v>0</v>
      </c>
      <c r="AB41" s="595">
        <v>0</v>
      </c>
      <c r="AC41" s="571">
        <v>0</v>
      </c>
      <c r="AD41" s="591">
        <v>0</v>
      </c>
      <c r="AE41" s="595">
        <v>0</v>
      </c>
      <c r="AF41" s="571">
        <v>0</v>
      </c>
      <c r="AG41" s="591">
        <v>0</v>
      </c>
      <c r="AH41" s="595">
        <v>0</v>
      </c>
      <c r="AI41" s="571">
        <v>0</v>
      </c>
      <c r="AJ41" s="591">
        <v>0</v>
      </c>
      <c r="AK41" s="595">
        <v>0</v>
      </c>
      <c r="AL41" s="571">
        <v>0</v>
      </c>
      <c r="AM41" s="591">
        <v>0</v>
      </c>
      <c r="AN41" s="595">
        <v>0</v>
      </c>
      <c r="AO41" s="571">
        <v>0</v>
      </c>
      <c r="AP41" s="591">
        <v>0</v>
      </c>
      <c r="AQ41" s="595">
        <v>0</v>
      </c>
      <c r="AR41" s="458">
        <f t="shared" si="0"/>
        <v>0</v>
      </c>
    </row>
    <row r="42" spans="1:44" ht="22.9" customHeight="1" x14ac:dyDescent="0.25">
      <c r="A42" s="568">
        <v>0</v>
      </c>
      <c r="B42" s="568">
        <v>0</v>
      </c>
      <c r="C42" s="454">
        <v>33</v>
      </c>
      <c r="D42" s="455" t="s">
        <v>238</v>
      </c>
      <c r="E42" s="456" t="s">
        <v>239</v>
      </c>
      <c r="F42" s="457" t="s">
        <v>217</v>
      </c>
      <c r="G42" s="619" t="s">
        <v>240</v>
      </c>
      <c r="H42" s="571">
        <v>0</v>
      </c>
      <c r="I42" s="591">
        <v>0</v>
      </c>
      <c r="J42" s="595">
        <v>0</v>
      </c>
      <c r="K42" s="571">
        <v>0</v>
      </c>
      <c r="L42" s="591">
        <v>0</v>
      </c>
      <c r="M42" s="595">
        <v>0</v>
      </c>
      <c r="N42" s="571">
        <v>0</v>
      </c>
      <c r="O42" s="591">
        <v>0</v>
      </c>
      <c r="P42" s="595">
        <v>0</v>
      </c>
      <c r="Q42" s="571">
        <v>0</v>
      </c>
      <c r="R42" s="591">
        <v>0</v>
      </c>
      <c r="S42" s="595">
        <v>0</v>
      </c>
      <c r="T42" s="571">
        <v>0</v>
      </c>
      <c r="U42" s="591">
        <v>0</v>
      </c>
      <c r="V42" s="595">
        <v>0</v>
      </c>
      <c r="W42" s="571">
        <v>0</v>
      </c>
      <c r="X42" s="591">
        <v>0</v>
      </c>
      <c r="Y42" s="595">
        <v>0</v>
      </c>
      <c r="Z42" s="571">
        <v>0</v>
      </c>
      <c r="AA42" s="591">
        <v>0</v>
      </c>
      <c r="AB42" s="595">
        <v>0</v>
      </c>
      <c r="AC42" s="571">
        <v>0</v>
      </c>
      <c r="AD42" s="591">
        <v>0</v>
      </c>
      <c r="AE42" s="595">
        <v>0</v>
      </c>
      <c r="AF42" s="571">
        <v>0</v>
      </c>
      <c r="AG42" s="591">
        <v>0</v>
      </c>
      <c r="AH42" s="595">
        <v>0</v>
      </c>
      <c r="AI42" s="571">
        <v>0</v>
      </c>
      <c r="AJ42" s="591">
        <v>0</v>
      </c>
      <c r="AK42" s="595">
        <v>0</v>
      </c>
      <c r="AL42" s="571">
        <v>0</v>
      </c>
      <c r="AM42" s="591">
        <v>0</v>
      </c>
      <c r="AN42" s="595">
        <v>0</v>
      </c>
      <c r="AO42" s="571">
        <v>1</v>
      </c>
      <c r="AP42" s="591">
        <v>0</v>
      </c>
      <c r="AQ42" s="595">
        <v>0</v>
      </c>
      <c r="AR42" s="458">
        <f t="shared" si="0"/>
        <v>1</v>
      </c>
    </row>
    <row r="43" spans="1:44" ht="22.9" customHeight="1" x14ac:dyDescent="0.25">
      <c r="A43" s="568">
        <v>0</v>
      </c>
      <c r="B43" s="568">
        <v>0</v>
      </c>
      <c r="C43" s="454">
        <v>34</v>
      </c>
      <c r="D43" s="455" t="s">
        <v>241</v>
      </c>
      <c r="E43" s="456" t="s">
        <v>242</v>
      </c>
      <c r="F43" s="457" t="s">
        <v>230</v>
      </c>
      <c r="G43" s="619" t="s">
        <v>243</v>
      </c>
      <c r="H43" s="571">
        <v>0</v>
      </c>
      <c r="I43" s="591">
        <v>0</v>
      </c>
      <c r="J43" s="595">
        <v>0</v>
      </c>
      <c r="K43" s="571">
        <v>0</v>
      </c>
      <c r="L43" s="591">
        <v>0</v>
      </c>
      <c r="M43" s="595">
        <v>0</v>
      </c>
      <c r="N43" s="571">
        <v>0</v>
      </c>
      <c r="O43" s="591">
        <v>0</v>
      </c>
      <c r="P43" s="595">
        <v>0</v>
      </c>
      <c r="Q43" s="571">
        <v>0</v>
      </c>
      <c r="R43" s="591">
        <v>0</v>
      </c>
      <c r="S43" s="595">
        <v>0</v>
      </c>
      <c r="T43" s="571">
        <v>0</v>
      </c>
      <c r="U43" s="591">
        <v>0</v>
      </c>
      <c r="V43" s="595">
        <v>0</v>
      </c>
      <c r="W43" s="571">
        <v>0</v>
      </c>
      <c r="X43" s="591">
        <v>0</v>
      </c>
      <c r="Y43" s="595">
        <v>0</v>
      </c>
      <c r="Z43" s="571">
        <v>0</v>
      </c>
      <c r="AA43" s="591">
        <v>0</v>
      </c>
      <c r="AB43" s="595">
        <v>0</v>
      </c>
      <c r="AC43" s="571">
        <v>0</v>
      </c>
      <c r="AD43" s="591">
        <v>0</v>
      </c>
      <c r="AE43" s="595">
        <v>0</v>
      </c>
      <c r="AF43" s="571">
        <v>0</v>
      </c>
      <c r="AG43" s="591">
        <v>0</v>
      </c>
      <c r="AH43" s="595">
        <v>0</v>
      </c>
      <c r="AI43" s="571">
        <v>0</v>
      </c>
      <c r="AJ43" s="591">
        <v>0</v>
      </c>
      <c r="AK43" s="595">
        <v>0</v>
      </c>
      <c r="AL43" s="571">
        <v>0</v>
      </c>
      <c r="AM43" s="591">
        <v>0</v>
      </c>
      <c r="AN43" s="595">
        <v>0</v>
      </c>
      <c r="AO43" s="571">
        <v>0</v>
      </c>
      <c r="AP43" s="591">
        <v>0</v>
      </c>
      <c r="AQ43" s="595">
        <v>0</v>
      </c>
      <c r="AR43" s="458">
        <f t="shared" si="0"/>
        <v>0</v>
      </c>
    </row>
    <row r="44" spans="1:44" ht="22.9" customHeight="1" x14ac:dyDescent="0.25">
      <c r="A44" s="568">
        <v>0</v>
      </c>
      <c r="B44" s="568">
        <v>0</v>
      </c>
      <c r="C44" s="454">
        <v>35</v>
      </c>
      <c r="D44" s="455" t="s">
        <v>244</v>
      </c>
      <c r="E44" s="456" t="s">
        <v>226</v>
      </c>
      <c r="F44" s="457" t="s">
        <v>205</v>
      </c>
      <c r="G44" s="617" t="s">
        <v>245</v>
      </c>
      <c r="H44" s="571">
        <v>1</v>
      </c>
      <c r="I44" s="591">
        <v>1</v>
      </c>
      <c r="J44" s="595">
        <v>0</v>
      </c>
      <c r="K44" s="571">
        <v>0</v>
      </c>
      <c r="L44" s="591">
        <v>0</v>
      </c>
      <c r="M44" s="595">
        <v>0</v>
      </c>
      <c r="N44" s="571">
        <v>0</v>
      </c>
      <c r="O44" s="591">
        <v>0</v>
      </c>
      <c r="P44" s="595">
        <v>0</v>
      </c>
      <c r="Q44" s="571">
        <v>0</v>
      </c>
      <c r="R44" s="591">
        <v>0</v>
      </c>
      <c r="S44" s="595">
        <v>0</v>
      </c>
      <c r="T44" s="571">
        <v>0</v>
      </c>
      <c r="U44" s="591">
        <v>0</v>
      </c>
      <c r="V44" s="595">
        <v>0</v>
      </c>
      <c r="W44" s="571">
        <v>1</v>
      </c>
      <c r="X44" s="591">
        <v>0</v>
      </c>
      <c r="Y44" s="595">
        <v>0</v>
      </c>
      <c r="Z44" s="571">
        <v>0</v>
      </c>
      <c r="AA44" s="591">
        <v>0</v>
      </c>
      <c r="AB44" s="595">
        <v>0</v>
      </c>
      <c r="AC44" s="571">
        <v>0</v>
      </c>
      <c r="AD44" s="591">
        <v>0</v>
      </c>
      <c r="AE44" s="595">
        <v>0</v>
      </c>
      <c r="AF44" s="571">
        <v>0</v>
      </c>
      <c r="AG44" s="591">
        <v>0</v>
      </c>
      <c r="AH44" s="595">
        <v>0</v>
      </c>
      <c r="AI44" s="571">
        <v>0</v>
      </c>
      <c r="AJ44" s="591">
        <v>0</v>
      </c>
      <c r="AK44" s="595">
        <v>1</v>
      </c>
      <c r="AL44" s="571">
        <v>0</v>
      </c>
      <c r="AM44" s="591">
        <v>0</v>
      </c>
      <c r="AN44" s="595">
        <v>0</v>
      </c>
      <c r="AO44" s="571">
        <v>0</v>
      </c>
      <c r="AP44" s="591">
        <v>0</v>
      </c>
      <c r="AQ44" s="595">
        <v>0</v>
      </c>
      <c r="AR44" s="458">
        <f t="shared" si="0"/>
        <v>4</v>
      </c>
    </row>
    <row r="45" spans="1:44" ht="22.9" customHeight="1" x14ac:dyDescent="0.25">
      <c r="A45" s="568">
        <v>0</v>
      </c>
      <c r="B45" s="568">
        <v>0</v>
      </c>
      <c r="C45" s="454">
        <v>36</v>
      </c>
      <c r="D45" s="455" t="s">
        <v>246</v>
      </c>
      <c r="E45" s="456" t="s">
        <v>226</v>
      </c>
      <c r="F45" s="457" t="s">
        <v>217</v>
      </c>
      <c r="G45" s="617" t="s">
        <v>247</v>
      </c>
      <c r="H45" s="571">
        <v>0</v>
      </c>
      <c r="I45" s="591">
        <v>0</v>
      </c>
      <c r="J45" s="595">
        <v>0</v>
      </c>
      <c r="K45" s="571">
        <v>0</v>
      </c>
      <c r="L45" s="591">
        <v>0</v>
      </c>
      <c r="M45" s="595">
        <v>0</v>
      </c>
      <c r="N45" s="571">
        <v>0</v>
      </c>
      <c r="O45" s="591">
        <v>0</v>
      </c>
      <c r="P45" s="595">
        <v>0</v>
      </c>
      <c r="Q45" s="571">
        <v>0</v>
      </c>
      <c r="R45" s="591">
        <v>0</v>
      </c>
      <c r="S45" s="595">
        <v>0</v>
      </c>
      <c r="T45" s="571">
        <v>0</v>
      </c>
      <c r="U45" s="591">
        <v>0</v>
      </c>
      <c r="V45" s="595">
        <v>0</v>
      </c>
      <c r="W45" s="571">
        <v>0</v>
      </c>
      <c r="X45" s="591">
        <v>0</v>
      </c>
      <c r="Y45" s="595">
        <v>0</v>
      </c>
      <c r="Z45" s="571">
        <v>0</v>
      </c>
      <c r="AA45" s="591">
        <v>0</v>
      </c>
      <c r="AB45" s="595">
        <v>0</v>
      </c>
      <c r="AC45" s="571">
        <v>0</v>
      </c>
      <c r="AD45" s="591">
        <v>0</v>
      </c>
      <c r="AE45" s="595">
        <v>0</v>
      </c>
      <c r="AF45" s="571">
        <v>0</v>
      </c>
      <c r="AG45" s="591">
        <v>0</v>
      </c>
      <c r="AH45" s="595">
        <v>0</v>
      </c>
      <c r="AI45" s="571">
        <v>0</v>
      </c>
      <c r="AJ45" s="591">
        <v>0</v>
      </c>
      <c r="AK45" s="595">
        <v>0</v>
      </c>
      <c r="AL45" s="571">
        <v>0</v>
      </c>
      <c r="AM45" s="591">
        <v>0</v>
      </c>
      <c r="AN45" s="595">
        <v>0</v>
      </c>
      <c r="AO45" s="571">
        <v>0</v>
      </c>
      <c r="AP45" s="591">
        <v>0</v>
      </c>
      <c r="AQ45" s="595">
        <v>0</v>
      </c>
      <c r="AR45" s="458">
        <f t="shared" si="0"/>
        <v>0</v>
      </c>
    </row>
    <row r="46" spans="1:44" ht="22.9" customHeight="1" x14ac:dyDescent="0.25">
      <c r="A46" s="568">
        <v>0</v>
      </c>
      <c r="B46" s="568">
        <v>0</v>
      </c>
      <c r="C46" s="454">
        <v>37</v>
      </c>
      <c r="D46" s="455" t="s">
        <v>248</v>
      </c>
      <c r="E46" s="456" t="s">
        <v>226</v>
      </c>
      <c r="F46" s="457" t="s">
        <v>205</v>
      </c>
      <c r="G46" s="627" t="s">
        <v>249</v>
      </c>
      <c r="H46" s="571">
        <v>0</v>
      </c>
      <c r="I46" s="591">
        <v>0</v>
      </c>
      <c r="J46" s="595">
        <v>0</v>
      </c>
      <c r="K46" s="571">
        <v>0</v>
      </c>
      <c r="L46" s="591">
        <v>0</v>
      </c>
      <c r="M46" s="595">
        <v>0</v>
      </c>
      <c r="N46" s="571">
        <v>0</v>
      </c>
      <c r="O46" s="591">
        <v>0</v>
      </c>
      <c r="P46" s="595">
        <v>0</v>
      </c>
      <c r="Q46" s="571">
        <v>0</v>
      </c>
      <c r="R46" s="591">
        <v>0</v>
      </c>
      <c r="S46" s="595">
        <v>0</v>
      </c>
      <c r="T46" s="571">
        <v>0</v>
      </c>
      <c r="U46" s="591">
        <v>0</v>
      </c>
      <c r="V46" s="595">
        <v>0</v>
      </c>
      <c r="W46" s="571">
        <v>0</v>
      </c>
      <c r="X46" s="591">
        <v>0</v>
      </c>
      <c r="Y46" s="595">
        <v>0</v>
      </c>
      <c r="Z46" s="571">
        <v>0</v>
      </c>
      <c r="AA46" s="591">
        <v>0</v>
      </c>
      <c r="AB46" s="595">
        <v>0</v>
      </c>
      <c r="AC46" s="571">
        <v>0</v>
      </c>
      <c r="AD46" s="591">
        <v>0</v>
      </c>
      <c r="AE46" s="595">
        <v>0</v>
      </c>
      <c r="AF46" s="571">
        <v>0</v>
      </c>
      <c r="AG46" s="591">
        <v>0</v>
      </c>
      <c r="AH46" s="595">
        <v>0</v>
      </c>
      <c r="AI46" s="571">
        <v>0</v>
      </c>
      <c r="AJ46" s="591">
        <v>0</v>
      </c>
      <c r="AK46" s="595">
        <v>0</v>
      </c>
      <c r="AL46" s="571">
        <v>0</v>
      </c>
      <c r="AM46" s="591">
        <v>0</v>
      </c>
      <c r="AN46" s="595">
        <v>0</v>
      </c>
      <c r="AO46" s="571">
        <v>0</v>
      </c>
      <c r="AP46" s="591">
        <v>0</v>
      </c>
      <c r="AQ46" s="595">
        <v>0</v>
      </c>
      <c r="AR46" s="458">
        <f t="shared" si="0"/>
        <v>0</v>
      </c>
    </row>
    <row r="47" spans="1:44" ht="22.9" customHeight="1" x14ac:dyDescent="0.25">
      <c r="A47" s="568">
        <v>0</v>
      </c>
      <c r="B47" s="568">
        <v>0</v>
      </c>
      <c r="C47" s="454">
        <v>38</v>
      </c>
      <c r="D47" s="455" t="s">
        <v>250</v>
      </c>
      <c r="E47" s="456" t="s">
        <v>251</v>
      </c>
      <c r="F47" s="457" t="s">
        <v>172</v>
      </c>
      <c r="G47" s="618" t="s">
        <v>252</v>
      </c>
      <c r="H47" s="571">
        <v>2</v>
      </c>
      <c r="I47" s="591">
        <v>0</v>
      </c>
      <c r="J47" s="595">
        <v>0</v>
      </c>
      <c r="K47" s="571">
        <v>0</v>
      </c>
      <c r="L47" s="591">
        <v>0</v>
      </c>
      <c r="M47" s="595">
        <v>0</v>
      </c>
      <c r="N47" s="571">
        <v>0</v>
      </c>
      <c r="O47" s="591">
        <v>0</v>
      </c>
      <c r="P47" s="595">
        <v>0</v>
      </c>
      <c r="Q47" s="571">
        <v>2</v>
      </c>
      <c r="R47" s="591">
        <v>0</v>
      </c>
      <c r="S47" s="595">
        <v>0</v>
      </c>
      <c r="T47" s="571">
        <v>1</v>
      </c>
      <c r="U47" s="591">
        <v>0</v>
      </c>
      <c r="V47" s="595">
        <v>0</v>
      </c>
      <c r="W47" s="571">
        <v>0</v>
      </c>
      <c r="X47" s="591">
        <v>0</v>
      </c>
      <c r="Y47" s="595">
        <v>0</v>
      </c>
      <c r="Z47" s="571">
        <v>0</v>
      </c>
      <c r="AA47" s="591">
        <v>0</v>
      </c>
      <c r="AB47" s="595">
        <v>0</v>
      </c>
      <c r="AC47" s="571">
        <v>0</v>
      </c>
      <c r="AD47" s="591">
        <v>0</v>
      </c>
      <c r="AE47" s="595">
        <v>0</v>
      </c>
      <c r="AF47" s="571">
        <v>0</v>
      </c>
      <c r="AG47" s="591">
        <v>1</v>
      </c>
      <c r="AH47" s="595">
        <v>0</v>
      </c>
      <c r="AI47" s="571">
        <v>0</v>
      </c>
      <c r="AJ47" s="591">
        <v>0</v>
      </c>
      <c r="AK47" s="595">
        <v>0</v>
      </c>
      <c r="AL47" s="571">
        <v>0</v>
      </c>
      <c r="AM47" s="591">
        <v>0</v>
      </c>
      <c r="AN47" s="595">
        <v>0</v>
      </c>
      <c r="AO47" s="571">
        <v>0</v>
      </c>
      <c r="AP47" s="591">
        <v>0</v>
      </c>
      <c r="AQ47" s="595">
        <v>0</v>
      </c>
      <c r="AR47" s="467">
        <f t="shared" si="0"/>
        <v>6</v>
      </c>
    </row>
    <row r="48" spans="1:44" ht="22.9" customHeight="1" x14ac:dyDescent="0.25">
      <c r="A48" s="568">
        <v>0</v>
      </c>
      <c r="B48" s="568">
        <v>0</v>
      </c>
      <c r="C48" s="454">
        <v>39</v>
      </c>
      <c r="D48" s="466" t="s">
        <v>253</v>
      </c>
      <c r="E48" s="456" t="s">
        <v>254</v>
      </c>
      <c r="F48" s="457" t="s">
        <v>198</v>
      </c>
      <c r="G48" s="617" t="s">
        <v>255</v>
      </c>
      <c r="H48" s="571">
        <v>3</v>
      </c>
      <c r="I48" s="591">
        <v>0</v>
      </c>
      <c r="J48" s="595">
        <v>2</v>
      </c>
      <c r="K48" s="571">
        <v>1</v>
      </c>
      <c r="L48" s="591">
        <v>2</v>
      </c>
      <c r="M48" s="595">
        <v>1</v>
      </c>
      <c r="N48" s="571">
        <v>4</v>
      </c>
      <c r="O48" s="591">
        <v>8</v>
      </c>
      <c r="P48" s="595">
        <v>1</v>
      </c>
      <c r="Q48" s="571">
        <v>2</v>
      </c>
      <c r="R48" s="591">
        <v>1</v>
      </c>
      <c r="S48" s="595">
        <v>2</v>
      </c>
      <c r="T48" s="571">
        <v>3</v>
      </c>
      <c r="U48" s="591">
        <v>1</v>
      </c>
      <c r="V48" s="595">
        <v>6</v>
      </c>
      <c r="W48" s="571">
        <v>0</v>
      </c>
      <c r="X48" s="591">
        <v>0</v>
      </c>
      <c r="Y48" s="595">
        <v>3</v>
      </c>
      <c r="Z48" s="571">
        <v>4</v>
      </c>
      <c r="AA48" s="591">
        <v>0</v>
      </c>
      <c r="AB48" s="595">
        <v>0</v>
      </c>
      <c r="AC48" s="571">
        <v>2</v>
      </c>
      <c r="AD48" s="591">
        <v>0</v>
      </c>
      <c r="AE48" s="595">
        <v>5</v>
      </c>
      <c r="AF48" s="571">
        <v>4</v>
      </c>
      <c r="AG48" s="591">
        <v>0</v>
      </c>
      <c r="AH48" s="595">
        <v>1</v>
      </c>
      <c r="AI48" s="571">
        <v>5</v>
      </c>
      <c r="AJ48" s="591">
        <v>0</v>
      </c>
      <c r="AK48" s="595">
        <v>1</v>
      </c>
      <c r="AL48" s="571">
        <v>5</v>
      </c>
      <c r="AM48" s="591">
        <v>1</v>
      </c>
      <c r="AN48" s="595">
        <v>2</v>
      </c>
      <c r="AO48" s="571">
        <v>0</v>
      </c>
      <c r="AP48" s="591">
        <v>0</v>
      </c>
      <c r="AQ48" s="595">
        <v>5</v>
      </c>
      <c r="AR48" s="458">
        <f t="shared" si="0"/>
        <v>75</v>
      </c>
    </row>
    <row r="49" spans="1:44" ht="22.9" customHeight="1" x14ac:dyDescent="0.25">
      <c r="A49" s="568">
        <v>0</v>
      </c>
      <c r="B49" s="568">
        <v>0</v>
      </c>
      <c r="C49" s="454">
        <v>40</v>
      </c>
      <c r="D49" s="466" t="s">
        <v>256</v>
      </c>
      <c r="E49" s="456" t="s">
        <v>254</v>
      </c>
      <c r="F49" s="457" t="s">
        <v>198</v>
      </c>
      <c r="G49" s="617" t="s">
        <v>257</v>
      </c>
      <c r="H49" s="571">
        <v>3</v>
      </c>
      <c r="I49" s="591">
        <v>2</v>
      </c>
      <c r="J49" s="595">
        <v>4</v>
      </c>
      <c r="K49" s="571">
        <v>0</v>
      </c>
      <c r="L49" s="591">
        <v>10</v>
      </c>
      <c r="M49" s="595">
        <v>4</v>
      </c>
      <c r="N49" s="571">
        <v>1</v>
      </c>
      <c r="O49" s="591">
        <v>0</v>
      </c>
      <c r="P49" s="595">
        <v>12</v>
      </c>
      <c r="Q49" s="571">
        <v>0</v>
      </c>
      <c r="R49" s="591">
        <v>2</v>
      </c>
      <c r="S49" s="595">
        <v>7</v>
      </c>
      <c r="T49" s="571">
        <v>1</v>
      </c>
      <c r="U49" s="591">
        <v>4</v>
      </c>
      <c r="V49" s="595">
        <v>3</v>
      </c>
      <c r="W49" s="571">
        <v>1</v>
      </c>
      <c r="X49" s="591">
        <v>1</v>
      </c>
      <c r="Y49" s="595">
        <v>4</v>
      </c>
      <c r="Z49" s="571">
        <v>2</v>
      </c>
      <c r="AA49" s="591">
        <v>4</v>
      </c>
      <c r="AB49" s="595">
        <v>3</v>
      </c>
      <c r="AC49" s="571">
        <v>7</v>
      </c>
      <c r="AD49" s="591">
        <v>1</v>
      </c>
      <c r="AE49" s="595">
        <v>1</v>
      </c>
      <c r="AF49" s="571">
        <v>2</v>
      </c>
      <c r="AG49" s="591">
        <v>1</v>
      </c>
      <c r="AH49" s="595">
        <v>2</v>
      </c>
      <c r="AI49" s="571">
        <v>3</v>
      </c>
      <c r="AJ49" s="591">
        <v>3</v>
      </c>
      <c r="AK49" s="595">
        <v>5</v>
      </c>
      <c r="AL49" s="571">
        <v>7</v>
      </c>
      <c r="AM49" s="591">
        <v>2</v>
      </c>
      <c r="AN49" s="595">
        <v>0</v>
      </c>
      <c r="AO49" s="571">
        <v>0</v>
      </c>
      <c r="AP49" s="591">
        <v>2</v>
      </c>
      <c r="AQ49" s="595">
        <v>1</v>
      </c>
      <c r="AR49" s="458">
        <f t="shared" si="0"/>
        <v>105</v>
      </c>
    </row>
    <row r="50" spans="1:44" ht="22.9" customHeight="1" x14ac:dyDescent="0.25">
      <c r="A50" s="568">
        <v>0</v>
      </c>
      <c r="B50" s="568">
        <v>0</v>
      </c>
      <c r="C50" s="454">
        <v>41</v>
      </c>
      <c r="D50" s="455" t="s">
        <v>258</v>
      </c>
      <c r="E50" s="456" t="s">
        <v>259</v>
      </c>
      <c r="F50" s="457" t="s">
        <v>260</v>
      </c>
      <c r="G50" s="619" t="s">
        <v>261</v>
      </c>
      <c r="H50" s="571">
        <v>0</v>
      </c>
      <c r="I50" s="591">
        <v>0</v>
      </c>
      <c r="J50" s="595">
        <v>0</v>
      </c>
      <c r="K50" s="571">
        <v>0</v>
      </c>
      <c r="L50" s="591">
        <v>0</v>
      </c>
      <c r="M50" s="595">
        <v>0</v>
      </c>
      <c r="N50" s="571">
        <v>0</v>
      </c>
      <c r="O50" s="591">
        <v>0</v>
      </c>
      <c r="P50" s="595">
        <v>0</v>
      </c>
      <c r="Q50" s="571">
        <v>0</v>
      </c>
      <c r="R50" s="591">
        <v>0</v>
      </c>
      <c r="S50" s="595">
        <v>0</v>
      </c>
      <c r="T50" s="571">
        <v>0</v>
      </c>
      <c r="U50" s="591">
        <v>0</v>
      </c>
      <c r="V50" s="595">
        <v>0</v>
      </c>
      <c r="W50" s="571">
        <v>0</v>
      </c>
      <c r="X50" s="591">
        <v>0</v>
      </c>
      <c r="Y50" s="595">
        <v>0</v>
      </c>
      <c r="Z50" s="571">
        <v>0</v>
      </c>
      <c r="AA50" s="591">
        <v>0</v>
      </c>
      <c r="AB50" s="595">
        <v>0</v>
      </c>
      <c r="AC50" s="571">
        <v>0</v>
      </c>
      <c r="AD50" s="591">
        <v>0</v>
      </c>
      <c r="AE50" s="595">
        <v>0</v>
      </c>
      <c r="AF50" s="571">
        <v>0</v>
      </c>
      <c r="AG50" s="591">
        <v>0</v>
      </c>
      <c r="AH50" s="595">
        <v>0</v>
      </c>
      <c r="AI50" s="571">
        <v>0</v>
      </c>
      <c r="AJ50" s="591">
        <v>0</v>
      </c>
      <c r="AK50" s="595">
        <v>0</v>
      </c>
      <c r="AL50" s="571">
        <v>0</v>
      </c>
      <c r="AM50" s="591">
        <v>0</v>
      </c>
      <c r="AN50" s="595">
        <v>0</v>
      </c>
      <c r="AO50" s="571">
        <v>0</v>
      </c>
      <c r="AP50" s="591">
        <v>0</v>
      </c>
      <c r="AQ50" s="595">
        <v>0</v>
      </c>
      <c r="AR50" s="458">
        <f t="shared" si="0"/>
        <v>0</v>
      </c>
    </row>
    <row r="51" spans="1:44" ht="22.9" customHeight="1" x14ac:dyDescent="0.25">
      <c r="A51" s="568">
        <v>0</v>
      </c>
      <c r="B51" s="568">
        <v>0</v>
      </c>
      <c r="C51" s="454">
        <v>42</v>
      </c>
      <c r="D51" s="455" t="s">
        <v>262</v>
      </c>
      <c r="E51" s="456" t="s">
        <v>226</v>
      </c>
      <c r="F51" s="457" t="s">
        <v>205</v>
      </c>
      <c r="G51" s="619" t="s">
        <v>263</v>
      </c>
      <c r="H51" s="571">
        <v>0</v>
      </c>
      <c r="I51" s="591">
        <v>0</v>
      </c>
      <c r="J51" s="595">
        <v>0</v>
      </c>
      <c r="K51" s="571">
        <v>0</v>
      </c>
      <c r="L51" s="591">
        <v>0</v>
      </c>
      <c r="M51" s="595">
        <v>0</v>
      </c>
      <c r="N51" s="571">
        <v>0</v>
      </c>
      <c r="O51" s="591">
        <v>0</v>
      </c>
      <c r="P51" s="595">
        <v>0</v>
      </c>
      <c r="Q51" s="571">
        <v>0</v>
      </c>
      <c r="R51" s="591">
        <v>0</v>
      </c>
      <c r="S51" s="595">
        <v>0</v>
      </c>
      <c r="T51" s="571">
        <v>2</v>
      </c>
      <c r="U51" s="591">
        <v>0</v>
      </c>
      <c r="V51" s="595">
        <v>0</v>
      </c>
      <c r="W51" s="571">
        <v>1</v>
      </c>
      <c r="X51" s="591">
        <v>1</v>
      </c>
      <c r="Y51" s="595">
        <v>0</v>
      </c>
      <c r="Z51" s="571">
        <v>0</v>
      </c>
      <c r="AA51" s="591">
        <v>0</v>
      </c>
      <c r="AB51" s="595">
        <v>0</v>
      </c>
      <c r="AC51" s="571">
        <v>0</v>
      </c>
      <c r="AD51" s="591">
        <v>0</v>
      </c>
      <c r="AE51" s="595">
        <v>0</v>
      </c>
      <c r="AF51" s="571">
        <v>1</v>
      </c>
      <c r="AG51" s="591">
        <v>0</v>
      </c>
      <c r="AH51" s="595">
        <v>0</v>
      </c>
      <c r="AI51" s="571">
        <v>1</v>
      </c>
      <c r="AJ51" s="591">
        <v>0</v>
      </c>
      <c r="AK51" s="595">
        <v>1</v>
      </c>
      <c r="AL51" s="571">
        <v>0</v>
      </c>
      <c r="AM51" s="591">
        <v>0</v>
      </c>
      <c r="AN51" s="595">
        <v>0</v>
      </c>
      <c r="AO51" s="571">
        <v>0</v>
      </c>
      <c r="AP51" s="591">
        <v>1</v>
      </c>
      <c r="AQ51" s="595">
        <v>0</v>
      </c>
      <c r="AR51" s="458">
        <f t="shared" si="0"/>
        <v>8</v>
      </c>
    </row>
    <row r="52" spans="1:44" ht="22.9" customHeight="1" x14ac:dyDescent="0.25">
      <c r="A52" s="568">
        <v>0</v>
      </c>
      <c r="B52" s="568">
        <v>0</v>
      </c>
      <c r="C52" s="454">
        <v>43</v>
      </c>
      <c r="D52" s="455" t="s">
        <v>264</v>
      </c>
      <c r="E52" s="456" t="s">
        <v>265</v>
      </c>
      <c r="F52" s="457" t="s">
        <v>266</v>
      </c>
      <c r="G52" s="619" t="s">
        <v>267</v>
      </c>
      <c r="H52" s="571">
        <v>0</v>
      </c>
      <c r="I52" s="591">
        <v>0</v>
      </c>
      <c r="J52" s="595">
        <v>0</v>
      </c>
      <c r="K52" s="571">
        <v>0</v>
      </c>
      <c r="L52" s="591">
        <v>0</v>
      </c>
      <c r="M52" s="595">
        <v>0</v>
      </c>
      <c r="N52" s="571">
        <v>0</v>
      </c>
      <c r="O52" s="591">
        <v>0</v>
      </c>
      <c r="P52" s="595">
        <v>0</v>
      </c>
      <c r="Q52" s="571">
        <v>0</v>
      </c>
      <c r="R52" s="591">
        <v>0</v>
      </c>
      <c r="S52" s="595">
        <v>0</v>
      </c>
      <c r="T52" s="571">
        <v>0</v>
      </c>
      <c r="U52" s="591">
        <v>0</v>
      </c>
      <c r="V52" s="595">
        <v>0</v>
      </c>
      <c r="W52" s="571">
        <v>0</v>
      </c>
      <c r="X52" s="591">
        <v>0</v>
      </c>
      <c r="Y52" s="595">
        <v>0</v>
      </c>
      <c r="Z52" s="571">
        <v>0</v>
      </c>
      <c r="AA52" s="591">
        <v>0</v>
      </c>
      <c r="AB52" s="595">
        <v>0</v>
      </c>
      <c r="AC52" s="571">
        <v>0</v>
      </c>
      <c r="AD52" s="591">
        <v>0</v>
      </c>
      <c r="AE52" s="595">
        <v>0</v>
      </c>
      <c r="AF52" s="571">
        <v>0</v>
      </c>
      <c r="AG52" s="591">
        <v>0</v>
      </c>
      <c r="AH52" s="595">
        <v>0</v>
      </c>
      <c r="AI52" s="571">
        <v>0</v>
      </c>
      <c r="AJ52" s="591">
        <v>0</v>
      </c>
      <c r="AK52" s="595">
        <v>0</v>
      </c>
      <c r="AL52" s="571">
        <v>0</v>
      </c>
      <c r="AM52" s="591">
        <v>0</v>
      </c>
      <c r="AN52" s="595">
        <v>0</v>
      </c>
      <c r="AO52" s="571">
        <v>0</v>
      </c>
      <c r="AP52" s="591">
        <v>0</v>
      </c>
      <c r="AQ52" s="595">
        <v>0</v>
      </c>
      <c r="AR52" s="458">
        <f t="shared" si="0"/>
        <v>0</v>
      </c>
    </row>
    <row r="53" spans="1:44" ht="22.9" customHeight="1" x14ac:dyDescent="0.25">
      <c r="A53" s="568">
        <v>0</v>
      </c>
      <c r="B53" s="568">
        <v>0</v>
      </c>
      <c r="C53" s="454">
        <v>44</v>
      </c>
      <c r="D53" s="455" t="s">
        <v>268</v>
      </c>
      <c r="E53" s="456" t="s">
        <v>226</v>
      </c>
      <c r="F53" s="457" t="s">
        <v>205</v>
      </c>
      <c r="G53" s="619" t="s">
        <v>269</v>
      </c>
      <c r="H53" s="571">
        <v>0</v>
      </c>
      <c r="I53" s="591">
        <v>0</v>
      </c>
      <c r="J53" s="595">
        <v>0</v>
      </c>
      <c r="K53" s="571">
        <v>0</v>
      </c>
      <c r="L53" s="591">
        <v>0</v>
      </c>
      <c r="M53" s="595">
        <v>0</v>
      </c>
      <c r="N53" s="571">
        <v>0</v>
      </c>
      <c r="O53" s="591">
        <v>0</v>
      </c>
      <c r="P53" s="595">
        <v>0</v>
      </c>
      <c r="Q53" s="571">
        <v>0</v>
      </c>
      <c r="R53" s="591">
        <v>0</v>
      </c>
      <c r="S53" s="595">
        <v>0</v>
      </c>
      <c r="T53" s="571">
        <v>0</v>
      </c>
      <c r="U53" s="591">
        <v>0</v>
      </c>
      <c r="V53" s="595">
        <v>0</v>
      </c>
      <c r="W53" s="571">
        <v>0</v>
      </c>
      <c r="X53" s="591">
        <v>0</v>
      </c>
      <c r="Y53" s="595">
        <v>0</v>
      </c>
      <c r="Z53" s="571">
        <v>0</v>
      </c>
      <c r="AA53" s="591">
        <v>0</v>
      </c>
      <c r="AB53" s="595">
        <v>0</v>
      </c>
      <c r="AC53" s="571">
        <v>0</v>
      </c>
      <c r="AD53" s="591">
        <v>0</v>
      </c>
      <c r="AE53" s="595">
        <v>0</v>
      </c>
      <c r="AF53" s="571">
        <v>0</v>
      </c>
      <c r="AG53" s="591">
        <v>0</v>
      </c>
      <c r="AH53" s="595">
        <v>0</v>
      </c>
      <c r="AI53" s="571">
        <v>0</v>
      </c>
      <c r="AJ53" s="591">
        <v>0</v>
      </c>
      <c r="AK53" s="595">
        <v>0</v>
      </c>
      <c r="AL53" s="571">
        <v>0</v>
      </c>
      <c r="AM53" s="591">
        <v>0</v>
      </c>
      <c r="AN53" s="595">
        <v>0</v>
      </c>
      <c r="AO53" s="571">
        <v>0</v>
      </c>
      <c r="AP53" s="591">
        <v>0</v>
      </c>
      <c r="AQ53" s="595">
        <v>0</v>
      </c>
      <c r="AR53" s="458">
        <f t="shared" si="0"/>
        <v>0</v>
      </c>
    </row>
    <row r="54" spans="1:44" ht="22.9" customHeight="1" x14ac:dyDescent="0.25">
      <c r="A54" s="568">
        <v>0</v>
      </c>
      <c r="B54" s="568">
        <v>0</v>
      </c>
      <c r="C54" s="454">
        <v>45</v>
      </c>
      <c r="D54" s="466" t="s">
        <v>270</v>
      </c>
      <c r="E54" s="456" t="s">
        <v>271</v>
      </c>
      <c r="F54" s="457" t="s">
        <v>217</v>
      </c>
      <c r="G54" s="617" t="s">
        <v>272</v>
      </c>
      <c r="H54" s="571">
        <v>22</v>
      </c>
      <c r="I54" s="591">
        <v>20</v>
      </c>
      <c r="J54" s="595">
        <v>15</v>
      </c>
      <c r="K54" s="571">
        <v>17</v>
      </c>
      <c r="L54" s="591">
        <v>20</v>
      </c>
      <c r="M54" s="595">
        <v>27</v>
      </c>
      <c r="N54" s="571">
        <v>14</v>
      </c>
      <c r="O54" s="591">
        <v>11</v>
      </c>
      <c r="P54" s="595">
        <v>33</v>
      </c>
      <c r="Q54" s="571">
        <v>18</v>
      </c>
      <c r="R54" s="591">
        <v>23</v>
      </c>
      <c r="S54" s="595">
        <v>16</v>
      </c>
      <c r="T54" s="571">
        <v>26</v>
      </c>
      <c r="U54" s="591">
        <v>27</v>
      </c>
      <c r="V54" s="595">
        <v>22</v>
      </c>
      <c r="W54" s="571">
        <v>25</v>
      </c>
      <c r="X54" s="591">
        <v>27</v>
      </c>
      <c r="Y54" s="595">
        <v>32</v>
      </c>
      <c r="Z54" s="571">
        <v>25</v>
      </c>
      <c r="AA54" s="591">
        <v>24</v>
      </c>
      <c r="AB54" s="595">
        <v>25</v>
      </c>
      <c r="AC54" s="571">
        <v>20</v>
      </c>
      <c r="AD54" s="591">
        <v>25</v>
      </c>
      <c r="AE54" s="595">
        <v>32</v>
      </c>
      <c r="AF54" s="571">
        <v>22</v>
      </c>
      <c r="AG54" s="591">
        <v>25</v>
      </c>
      <c r="AH54" s="595">
        <v>36</v>
      </c>
      <c r="AI54" s="571">
        <v>24</v>
      </c>
      <c r="AJ54" s="591">
        <v>26</v>
      </c>
      <c r="AK54" s="595">
        <v>29</v>
      </c>
      <c r="AL54" s="571">
        <v>30</v>
      </c>
      <c r="AM54" s="591">
        <v>22</v>
      </c>
      <c r="AN54" s="595">
        <v>26</v>
      </c>
      <c r="AO54" s="571">
        <v>20</v>
      </c>
      <c r="AP54" s="591">
        <v>27</v>
      </c>
      <c r="AQ54" s="595">
        <v>28</v>
      </c>
      <c r="AR54" s="458">
        <f t="shared" si="0"/>
        <v>861</v>
      </c>
    </row>
    <row r="55" spans="1:44" ht="22.9" customHeight="1" x14ac:dyDescent="0.25">
      <c r="A55" s="568">
        <v>0</v>
      </c>
      <c r="B55" s="568">
        <v>0</v>
      </c>
      <c r="C55" s="454">
        <v>46</v>
      </c>
      <c r="D55" s="455" t="s">
        <v>273</v>
      </c>
      <c r="E55" s="456" t="s">
        <v>274</v>
      </c>
      <c r="F55" s="457" t="s">
        <v>205</v>
      </c>
      <c r="G55" s="619" t="s">
        <v>275</v>
      </c>
      <c r="H55" s="571">
        <v>0</v>
      </c>
      <c r="I55" s="591">
        <v>0</v>
      </c>
      <c r="J55" s="595">
        <v>0</v>
      </c>
      <c r="K55" s="571">
        <v>0</v>
      </c>
      <c r="L55" s="591">
        <v>0</v>
      </c>
      <c r="M55" s="595">
        <v>0</v>
      </c>
      <c r="N55" s="571">
        <v>0</v>
      </c>
      <c r="O55" s="591">
        <v>0</v>
      </c>
      <c r="P55" s="595">
        <v>0</v>
      </c>
      <c r="Q55" s="571">
        <v>0</v>
      </c>
      <c r="R55" s="591">
        <v>0</v>
      </c>
      <c r="S55" s="595">
        <v>0</v>
      </c>
      <c r="T55" s="571">
        <v>0</v>
      </c>
      <c r="U55" s="591">
        <v>0</v>
      </c>
      <c r="V55" s="595">
        <v>0</v>
      </c>
      <c r="W55" s="571">
        <v>0</v>
      </c>
      <c r="X55" s="591">
        <v>0</v>
      </c>
      <c r="Y55" s="595">
        <v>0</v>
      </c>
      <c r="Z55" s="571">
        <v>0</v>
      </c>
      <c r="AA55" s="591">
        <v>0</v>
      </c>
      <c r="AB55" s="595">
        <v>0</v>
      </c>
      <c r="AC55" s="571">
        <v>0</v>
      </c>
      <c r="AD55" s="591">
        <v>0</v>
      </c>
      <c r="AE55" s="595">
        <v>0</v>
      </c>
      <c r="AF55" s="571">
        <v>0</v>
      </c>
      <c r="AG55" s="591">
        <v>0</v>
      </c>
      <c r="AH55" s="595">
        <v>0</v>
      </c>
      <c r="AI55" s="571">
        <v>0</v>
      </c>
      <c r="AJ55" s="591">
        <v>0</v>
      </c>
      <c r="AK55" s="595">
        <v>0</v>
      </c>
      <c r="AL55" s="571">
        <v>0</v>
      </c>
      <c r="AM55" s="591">
        <v>0</v>
      </c>
      <c r="AN55" s="595">
        <v>0</v>
      </c>
      <c r="AO55" s="571">
        <v>0</v>
      </c>
      <c r="AP55" s="591">
        <v>0</v>
      </c>
      <c r="AQ55" s="595">
        <v>0</v>
      </c>
      <c r="AR55" s="458">
        <f t="shared" si="0"/>
        <v>0</v>
      </c>
    </row>
    <row r="56" spans="1:44" ht="22.9" customHeight="1" x14ac:dyDescent="0.25">
      <c r="A56" s="568">
        <v>0</v>
      </c>
      <c r="B56" s="568">
        <v>0</v>
      </c>
      <c r="C56" s="454">
        <v>47</v>
      </c>
      <c r="D56" s="455" t="s">
        <v>276</v>
      </c>
      <c r="E56" s="456" t="s">
        <v>277</v>
      </c>
      <c r="F56" s="457" t="s">
        <v>278</v>
      </c>
      <c r="G56" s="619" t="s">
        <v>279</v>
      </c>
      <c r="H56" s="571">
        <v>0</v>
      </c>
      <c r="I56" s="591">
        <v>0</v>
      </c>
      <c r="J56" s="595">
        <v>0</v>
      </c>
      <c r="K56" s="571">
        <v>0</v>
      </c>
      <c r="L56" s="591">
        <v>0</v>
      </c>
      <c r="M56" s="595">
        <v>0</v>
      </c>
      <c r="N56" s="571">
        <v>0</v>
      </c>
      <c r="O56" s="591">
        <v>0</v>
      </c>
      <c r="P56" s="595">
        <v>0</v>
      </c>
      <c r="Q56" s="571">
        <v>0</v>
      </c>
      <c r="R56" s="591">
        <v>0</v>
      </c>
      <c r="S56" s="595">
        <v>0</v>
      </c>
      <c r="T56" s="571">
        <v>0</v>
      </c>
      <c r="U56" s="591">
        <v>0</v>
      </c>
      <c r="V56" s="595">
        <v>0</v>
      </c>
      <c r="W56" s="571">
        <v>0</v>
      </c>
      <c r="X56" s="591">
        <v>0</v>
      </c>
      <c r="Y56" s="595">
        <v>0</v>
      </c>
      <c r="Z56" s="571">
        <v>0</v>
      </c>
      <c r="AA56" s="591">
        <v>0</v>
      </c>
      <c r="AB56" s="595">
        <v>0</v>
      </c>
      <c r="AC56" s="571">
        <v>0</v>
      </c>
      <c r="AD56" s="591">
        <v>0</v>
      </c>
      <c r="AE56" s="595">
        <v>0</v>
      </c>
      <c r="AF56" s="571">
        <v>0</v>
      </c>
      <c r="AG56" s="591">
        <v>0</v>
      </c>
      <c r="AH56" s="595">
        <v>0</v>
      </c>
      <c r="AI56" s="571">
        <v>0</v>
      </c>
      <c r="AJ56" s="591">
        <v>0</v>
      </c>
      <c r="AK56" s="595">
        <v>0</v>
      </c>
      <c r="AL56" s="571">
        <v>0</v>
      </c>
      <c r="AM56" s="591">
        <v>0</v>
      </c>
      <c r="AN56" s="595">
        <v>0</v>
      </c>
      <c r="AO56" s="571">
        <v>0</v>
      </c>
      <c r="AP56" s="591">
        <v>0</v>
      </c>
      <c r="AQ56" s="595">
        <v>0</v>
      </c>
      <c r="AR56" s="458">
        <f t="shared" si="0"/>
        <v>0</v>
      </c>
    </row>
    <row r="57" spans="1:44" ht="22.9" customHeight="1" x14ac:dyDescent="0.25">
      <c r="A57" s="568">
        <v>0</v>
      </c>
      <c r="B57" s="568">
        <v>0</v>
      </c>
      <c r="C57" s="454">
        <v>48</v>
      </c>
      <c r="D57" s="455" t="s">
        <v>280</v>
      </c>
      <c r="E57" s="456" t="s">
        <v>281</v>
      </c>
      <c r="F57" s="457" t="s">
        <v>230</v>
      </c>
      <c r="G57" s="619" t="s">
        <v>282</v>
      </c>
      <c r="H57" s="571">
        <v>4</v>
      </c>
      <c r="I57" s="591">
        <v>1</v>
      </c>
      <c r="J57" s="595">
        <v>1</v>
      </c>
      <c r="K57" s="571">
        <v>3</v>
      </c>
      <c r="L57" s="591">
        <v>0</v>
      </c>
      <c r="M57" s="595">
        <v>0</v>
      </c>
      <c r="N57" s="571">
        <v>0</v>
      </c>
      <c r="O57" s="591">
        <v>0</v>
      </c>
      <c r="P57" s="595">
        <v>1</v>
      </c>
      <c r="Q57" s="571">
        <v>2</v>
      </c>
      <c r="R57" s="591">
        <v>0</v>
      </c>
      <c r="S57" s="595">
        <v>1</v>
      </c>
      <c r="T57" s="571">
        <v>1</v>
      </c>
      <c r="U57" s="591">
        <v>1</v>
      </c>
      <c r="V57" s="595">
        <v>0</v>
      </c>
      <c r="W57" s="571">
        <v>2</v>
      </c>
      <c r="X57" s="591">
        <v>3</v>
      </c>
      <c r="Y57" s="595">
        <v>4</v>
      </c>
      <c r="Z57" s="571">
        <v>3</v>
      </c>
      <c r="AA57" s="591">
        <v>1</v>
      </c>
      <c r="AB57" s="595">
        <v>0</v>
      </c>
      <c r="AC57" s="571">
        <v>0</v>
      </c>
      <c r="AD57" s="591">
        <v>0</v>
      </c>
      <c r="AE57" s="595">
        <v>0</v>
      </c>
      <c r="AF57" s="571">
        <v>0</v>
      </c>
      <c r="AG57" s="591">
        <v>2</v>
      </c>
      <c r="AH57" s="595">
        <v>2</v>
      </c>
      <c r="AI57" s="571">
        <v>0</v>
      </c>
      <c r="AJ57" s="591">
        <v>3</v>
      </c>
      <c r="AK57" s="595">
        <v>0</v>
      </c>
      <c r="AL57" s="571">
        <v>2</v>
      </c>
      <c r="AM57" s="591">
        <v>0</v>
      </c>
      <c r="AN57" s="595">
        <v>0</v>
      </c>
      <c r="AO57" s="571">
        <v>0</v>
      </c>
      <c r="AP57" s="591">
        <v>0</v>
      </c>
      <c r="AQ57" s="595">
        <v>2</v>
      </c>
      <c r="AR57" s="458">
        <f t="shared" si="0"/>
        <v>39</v>
      </c>
    </row>
    <row r="58" spans="1:44" ht="22.5" customHeight="1" x14ac:dyDescent="0.25">
      <c r="A58" s="568">
        <v>0</v>
      </c>
      <c r="B58" s="568">
        <v>0</v>
      </c>
      <c r="C58" s="454">
        <v>49</v>
      </c>
      <c r="D58" s="466" t="s">
        <v>283</v>
      </c>
      <c r="E58" s="456" t="s">
        <v>284</v>
      </c>
      <c r="F58" s="457" t="s">
        <v>198</v>
      </c>
      <c r="G58" s="617" t="s">
        <v>285</v>
      </c>
      <c r="H58" s="571">
        <v>1</v>
      </c>
      <c r="I58" s="591">
        <v>1</v>
      </c>
      <c r="J58" s="595">
        <v>1</v>
      </c>
      <c r="K58" s="571">
        <v>4</v>
      </c>
      <c r="L58" s="591">
        <v>4</v>
      </c>
      <c r="M58" s="595">
        <v>1</v>
      </c>
      <c r="N58" s="571">
        <v>1</v>
      </c>
      <c r="O58" s="591">
        <v>2</v>
      </c>
      <c r="P58" s="595">
        <v>1</v>
      </c>
      <c r="Q58" s="571">
        <v>4</v>
      </c>
      <c r="R58" s="591">
        <v>1</v>
      </c>
      <c r="S58" s="595">
        <v>1</v>
      </c>
      <c r="T58" s="571">
        <v>5</v>
      </c>
      <c r="U58" s="591">
        <v>2</v>
      </c>
      <c r="V58" s="595">
        <v>3</v>
      </c>
      <c r="W58" s="571">
        <v>5</v>
      </c>
      <c r="X58" s="591">
        <v>2</v>
      </c>
      <c r="Y58" s="595">
        <v>3</v>
      </c>
      <c r="Z58" s="571">
        <v>4</v>
      </c>
      <c r="AA58" s="591">
        <v>1</v>
      </c>
      <c r="AB58" s="595">
        <v>1</v>
      </c>
      <c r="AC58" s="571">
        <v>1</v>
      </c>
      <c r="AD58" s="591">
        <v>1</v>
      </c>
      <c r="AE58" s="595">
        <v>1</v>
      </c>
      <c r="AF58" s="571">
        <v>1</v>
      </c>
      <c r="AG58" s="591">
        <v>0</v>
      </c>
      <c r="AH58" s="595">
        <v>4</v>
      </c>
      <c r="AI58" s="571">
        <v>6</v>
      </c>
      <c r="AJ58" s="591">
        <v>0</v>
      </c>
      <c r="AK58" s="595">
        <v>4</v>
      </c>
      <c r="AL58" s="571">
        <v>3</v>
      </c>
      <c r="AM58" s="591">
        <v>3</v>
      </c>
      <c r="AN58" s="595">
        <v>2</v>
      </c>
      <c r="AO58" s="571">
        <v>2</v>
      </c>
      <c r="AP58" s="591">
        <v>0</v>
      </c>
      <c r="AQ58" s="595">
        <v>8</v>
      </c>
      <c r="AR58" s="458">
        <f t="shared" si="0"/>
        <v>84</v>
      </c>
    </row>
    <row r="59" spans="1:44" ht="22.9" customHeight="1" x14ac:dyDescent="0.25">
      <c r="A59" s="568">
        <v>0</v>
      </c>
      <c r="B59" s="568">
        <v>0</v>
      </c>
      <c r="C59" s="454">
        <v>50</v>
      </c>
      <c r="D59" s="455" t="s">
        <v>286</v>
      </c>
      <c r="E59" s="456" t="s">
        <v>287</v>
      </c>
      <c r="F59" s="457" t="s">
        <v>288</v>
      </c>
      <c r="G59" s="619" t="s">
        <v>289</v>
      </c>
      <c r="H59" s="571">
        <v>0</v>
      </c>
      <c r="I59" s="591">
        <v>0</v>
      </c>
      <c r="J59" s="595">
        <v>0</v>
      </c>
      <c r="K59" s="571">
        <v>0</v>
      </c>
      <c r="L59" s="591">
        <v>0</v>
      </c>
      <c r="M59" s="595">
        <v>0</v>
      </c>
      <c r="N59" s="571">
        <v>0</v>
      </c>
      <c r="O59" s="591">
        <v>0</v>
      </c>
      <c r="P59" s="595">
        <v>0</v>
      </c>
      <c r="Q59" s="571">
        <v>1</v>
      </c>
      <c r="R59" s="591">
        <v>0</v>
      </c>
      <c r="S59" s="595">
        <v>0</v>
      </c>
      <c r="T59" s="571">
        <v>0</v>
      </c>
      <c r="U59" s="591">
        <v>0</v>
      </c>
      <c r="V59" s="595">
        <v>0</v>
      </c>
      <c r="W59" s="571">
        <v>0</v>
      </c>
      <c r="X59" s="591">
        <v>0</v>
      </c>
      <c r="Y59" s="595">
        <v>0</v>
      </c>
      <c r="Z59" s="571">
        <v>0</v>
      </c>
      <c r="AA59" s="591">
        <v>0</v>
      </c>
      <c r="AB59" s="595">
        <v>0</v>
      </c>
      <c r="AC59" s="571">
        <v>0</v>
      </c>
      <c r="AD59" s="591">
        <v>0</v>
      </c>
      <c r="AE59" s="595">
        <v>0</v>
      </c>
      <c r="AF59" s="571">
        <v>0</v>
      </c>
      <c r="AG59" s="591">
        <v>0</v>
      </c>
      <c r="AH59" s="595">
        <v>0</v>
      </c>
      <c r="AI59" s="571">
        <v>1</v>
      </c>
      <c r="AJ59" s="591">
        <v>2</v>
      </c>
      <c r="AK59" s="595">
        <v>0</v>
      </c>
      <c r="AL59" s="571">
        <v>1</v>
      </c>
      <c r="AM59" s="591">
        <v>0</v>
      </c>
      <c r="AN59" s="595">
        <v>0</v>
      </c>
      <c r="AO59" s="571">
        <v>0</v>
      </c>
      <c r="AP59" s="591">
        <v>0</v>
      </c>
      <c r="AQ59" s="595">
        <v>0</v>
      </c>
      <c r="AR59" s="458">
        <f t="shared" si="0"/>
        <v>5</v>
      </c>
    </row>
    <row r="60" spans="1:44" ht="22.9" customHeight="1" x14ac:dyDescent="0.25">
      <c r="A60" s="568">
        <v>0</v>
      </c>
      <c r="B60" s="568">
        <v>0</v>
      </c>
      <c r="C60" s="454">
        <v>51</v>
      </c>
      <c r="D60" s="455" t="s">
        <v>290</v>
      </c>
      <c r="E60" s="456" t="s">
        <v>226</v>
      </c>
      <c r="F60" s="457" t="s">
        <v>205</v>
      </c>
      <c r="G60" s="617" t="s">
        <v>291</v>
      </c>
      <c r="H60" s="571">
        <v>1</v>
      </c>
      <c r="I60" s="591">
        <v>0</v>
      </c>
      <c r="J60" s="595">
        <v>0</v>
      </c>
      <c r="K60" s="571">
        <v>0</v>
      </c>
      <c r="L60" s="591">
        <v>0</v>
      </c>
      <c r="M60" s="595">
        <v>0</v>
      </c>
      <c r="N60" s="571">
        <v>3</v>
      </c>
      <c r="O60" s="591">
        <v>0</v>
      </c>
      <c r="P60" s="595">
        <v>0</v>
      </c>
      <c r="Q60" s="571">
        <v>4</v>
      </c>
      <c r="R60" s="591">
        <v>0</v>
      </c>
      <c r="S60" s="595">
        <v>1</v>
      </c>
      <c r="T60" s="571">
        <v>1</v>
      </c>
      <c r="U60" s="591">
        <v>2</v>
      </c>
      <c r="V60" s="595">
        <v>0</v>
      </c>
      <c r="W60" s="571">
        <v>1</v>
      </c>
      <c r="X60" s="591">
        <v>0</v>
      </c>
      <c r="Y60" s="595">
        <v>1</v>
      </c>
      <c r="Z60" s="571">
        <v>0</v>
      </c>
      <c r="AA60" s="591">
        <v>0</v>
      </c>
      <c r="AB60" s="595">
        <v>0</v>
      </c>
      <c r="AC60" s="571">
        <v>3</v>
      </c>
      <c r="AD60" s="591">
        <v>0</v>
      </c>
      <c r="AE60" s="595">
        <v>0</v>
      </c>
      <c r="AF60" s="571">
        <v>3</v>
      </c>
      <c r="AG60" s="591">
        <v>0</v>
      </c>
      <c r="AH60" s="595">
        <v>0</v>
      </c>
      <c r="AI60" s="571">
        <v>0</v>
      </c>
      <c r="AJ60" s="591">
        <v>0</v>
      </c>
      <c r="AK60" s="595">
        <v>4</v>
      </c>
      <c r="AL60" s="571">
        <v>0</v>
      </c>
      <c r="AM60" s="591">
        <v>0</v>
      </c>
      <c r="AN60" s="595">
        <v>0</v>
      </c>
      <c r="AO60" s="571">
        <v>0</v>
      </c>
      <c r="AP60" s="591">
        <v>0</v>
      </c>
      <c r="AQ60" s="595">
        <v>0</v>
      </c>
      <c r="AR60" s="458">
        <f t="shared" si="0"/>
        <v>24</v>
      </c>
    </row>
    <row r="61" spans="1:44" ht="22.9" customHeight="1" x14ac:dyDescent="0.25">
      <c r="A61" s="568">
        <v>0</v>
      </c>
      <c r="B61" s="568">
        <v>0</v>
      </c>
      <c r="C61" s="454">
        <v>52</v>
      </c>
      <c r="D61" s="455" t="s">
        <v>292</v>
      </c>
      <c r="E61" s="456" t="s">
        <v>293</v>
      </c>
      <c r="F61" s="457" t="s">
        <v>230</v>
      </c>
      <c r="G61" s="617" t="s">
        <v>294</v>
      </c>
      <c r="H61" s="571">
        <v>0</v>
      </c>
      <c r="I61" s="591">
        <v>1</v>
      </c>
      <c r="J61" s="595">
        <v>0</v>
      </c>
      <c r="K61" s="571">
        <v>0</v>
      </c>
      <c r="L61" s="591">
        <v>0</v>
      </c>
      <c r="M61" s="595">
        <v>0</v>
      </c>
      <c r="N61" s="571">
        <v>2</v>
      </c>
      <c r="O61" s="591">
        <v>0</v>
      </c>
      <c r="P61" s="595">
        <v>0</v>
      </c>
      <c r="Q61" s="571">
        <v>0</v>
      </c>
      <c r="R61" s="591">
        <v>1</v>
      </c>
      <c r="S61" s="595">
        <v>0</v>
      </c>
      <c r="T61" s="571">
        <v>1</v>
      </c>
      <c r="U61" s="591">
        <v>0</v>
      </c>
      <c r="V61" s="595">
        <v>0</v>
      </c>
      <c r="W61" s="571">
        <v>0</v>
      </c>
      <c r="X61" s="591">
        <v>0</v>
      </c>
      <c r="Y61" s="595">
        <v>0</v>
      </c>
      <c r="Z61" s="571">
        <v>0</v>
      </c>
      <c r="AA61" s="591">
        <v>0</v>
      </c>
      <c r="AB61" s="595">
        <v>0</v>
      </c>
      <c r="AC61" s="571">
        <v>1</v>
      </c>
      <c r="AD61" s="591">
        <v>0</v>
      </c>
      <c r="AE61" s="595">
        <v>0</v>
      </c>
      <c r="AF61" s="571">
        <v>2</v>
      </c>
      <c r="AG61" s="591">
        <v>0</v>
      </c>
      <c r="AH61" s="595">
        <v>0</v>
      </c>
      <c r="AI61" s="571">
        <v>1</v>
      </c>
      <c r="AJ61" s="591">
        <v>0</v>
      </c>
      <c r="AK61" s="595">
        <v>0</v>
      </c>
      <c r="AL61" s="571">
        <v>0</v>
      </c>
      <c r="AM61" s="591">
        <v>0</v>
      </c>
      <c r="AN61" s="595">
        <v>2</v>
      </c>
      <c r="AO61" s="571">
        <v>0</v>
      </c>
      <c r="AP61" s="591">
        <v>0</v>
      </c>
      <c r="AQ61" s="595">
        <v>0</v>
      </c>
      <c r="AR61" s="458">
        <f t="shared" si="0"/>
        <v>11</v>
      </c>
    </row>
    <row r="62" spans="1:44" ht="22.9" customHeight="1" x14ac:dyDescent="0.25">
      <c r="A62" s="568">
        <v>0</v>
      </c>
      <c r="B62" s="568">
        <v>0</v>
      </c>
      <c r="C62" s="454">
        <v>53</v>
      </c>
      <c r="D62" s="455" t="s">
        <v>295</v>
      </c>
      <c r="E62" s="456" t="s">
        <v>226</v>
      </c>
      <c r="F62" s="457" t="s">
        <v>205</v>
      </c>
      <c r="G62" s="617" t="s">
        <v>296</v>
      </c>
      <c r="H62" s="571">
        <v>0</v>
      </c>
      <c r="I62" s="591">
        <v>0</v>
      </c>
      <c r="J62" s="595">
        <v>0</v>
      </c>
      <c r="K62" s="571">
        <v>0</v>
      </c>
      <c r="L62" s="591">
        <v>0</v>
      </c>
      <c r="M62" s="595">
        <v>0</v>
      </c>
      <c r="N62" s="571">
        <v>0</v>
      </c>
      <c r="O62" s="591">
        <v>0</v>
      </c>
      <c r="P62" s="595">
        <v>0</v>
      </c>
      <c r="Q62" s="571">
        <v>0</v>
      </c>
      <c r="R62" s="591">
        <v>0</v>
      </c>
      <c r="S62" s="595">
        <v>0</v>
      </c>
      <c r="T62" s="571">
        <v>0</v>
      </c>
      <c r="U62" s="591">
        <v>0</v>
      </c>
      <c r="V62" s="595">
        <v>0</v>
      </c>
      <c r="W62" s="571">
        <v>0</v>
      </c>
      <c r="X62" s="591">
        <v>0</v>
      </c>
      <c r="Y62" s="595">
        <v>0</v>
      </c>
      <c r="Z62" s="571">
        <v>0</v>
      </c>
      <c r="AA62" s="591">
        <v>0</v>
      </c>
      <c r="AB62" s="595">
        <v>0</v>
      </c>
      <c r="AC62" s="571">
        <v>0</v>
      </c>
      <c r="AD62" s="591">
        <v>0</v>
      </c>
      <c r="AE62" s="595">
        <v>0</v>
      </c>
      <c r="AF62" s="571">
        <v>0</v>
      </c>
      <c r="AG62" s="591">
        <v>0</v>
      </c>
      <c r="AH62" s="595">
        <v>0</v>
      </c>
      <c r="AI62" s="571">
        <v>0</v>
      </c>
      <c r="AJ62" s="591">
        <v>0</v>
      </c>
      <c r="AK62" s="595">
        <v>0</v>
      </c>
      <c r="AL62" s="571">
        <v>0</v>
      </c>
      <c r="AM62" s="591">
        <v>0</v>
      </c>
      <c r="AN62" s="595">
        <v>0</v>
      </c>
      <c r="AO62" s="571">
        <v>0</v>
      </c>
      <c r="AP62" s="591">
        <v>0</v>
      </c>
      <c r="AQ62" s="595">
        <v>0</v>
      </c>
      <c r="AR62" s="458">
        <f t="shared" si="0"/>
        <v>0</v>
      </c>
    </row>
    <row r="63" spans="1:44" ht="22.9" customHeight="1" x14ac:dyDescent="0.25">
      <c r="A63" s="568">
        <v>0</v>
      </c>
      <c r="B63" s="568">
        <v>0</v>
      </c>
      <c r="C63" s="454">
        <v>54</v>
      </c>
      <c r="D63" s="455" t="s">
        <v>297</v>
      </c>
      <c r="E63" s="456" t="s">
        <v>298</v>
      </c>
      <c r="F63" s="468" t="s">
        <v>150</v>
      </c>
      <c r="G63" s="618" t="s">
        <v>299</v>
      </c>
      <c r="H63" s="571">
        <v>0</v>
      </c>
      <c r="I63" s="591">
        <v>0</v>
      </c>
      <c r="J63" s="595">
        <v>0</v>
      </c>
      <c r="K63" s="571">
        <v>0</v>
      </c>
      <c r="L63" s="591">
        <v>0</v>
      </c>
      <c r="M63" s="595">
        <v>0</v>
      </c>
      <c r="N63" s="571">
        <v>0</v>
      </c>
      <c r="O63" s="591">
        <v>0</v>
      </c>
      <c r="P63" s="595">
        <v>0</v>
      </c>
      <c r="Q63" s="571">
        <v>1</v>
      </c>
      <c r="R63" s="591">
        <v>0</v>
      </c>
      <c r="S63" s="595">
        <v>0</v>
      </c>
      <c r="T63" s="571">
        <v>0</v>
      </c>
      <c r="U63" s="591">
        <v>0</v>
      </c>
      <c r="V63" s="595">
        <v>0</v>
      </c>
      <c r="W63" s="571">
        <v>0</v>
      </c>
      <c r="X63" s="591">
        <v>0</v>
      </c>
      <c r="Y63" s="595">
        <v>0</v>
      </c>
      <c r="Z63" s="571">
        <v>0</v>
      </c>
      <c r="AA63" s="591">
        <v>0</v>
      </c>
      <c r="AB63" s="595">
        <v>0</v>
      </c>
      <c r="AC63" s="571">
        <v>0</v>
      </c>
      <c r="AD63" s="591">
        <v>0</v>
      </c>
      <c r="AE63" s="595">
        <v>0</v>
      </c>
      <c r="AF63" s="571">
        <v>0</v>
      </c>
      <c r="AG63" s="591">
        <v>0</v>
      </c>
      <c r="AH63" s="595">
        <v>1</v>
      </c>
      <c r="AI63" s="571">
        <v>2</v>
      </c>
      <c r="AJ63" s="591">
        <v>0</v>
      </c>
      <c r="AK63" s="595">
        <v>0</v>
      </c>
      <c r="AL63" s="571">
        <v>0</v>
      </c>
      <c r="AM63" s="591">
        <v>0</v>
      </c>
      <c r="AN63" s="595">
        <v>1</v>
      </c>
      <c r="AO63" s="571">
        <v>0</v>
      </c>
      <c r="AP63" s="591">
        <v>0</v>
      </c>
      <c r="AQ63" s="595">
        <v>0</v>
      </c>
      <c r="AR63" s="467">
        <f t="shared" si="0"/>
        <v>5</v>
      </c>
    </row>
    <row r="64" spans="1:44" ht="22.9" customHeight="1" x14ac:dyDescent="0.25">
      <c r="A64" s="568">
        <v>0</v>
      </c>
      <c r="B64" s="568">
        <v>0</v>
      </c>
      <c r="C64" s="454">
        <v>55</v>
      </c>
      <c r="D64" s="455" t="s">
        <v>300</v>
      </c>
      <c r="E64" s="456" t="s">
        <v>226</v>
      </c>
      <c r="F64" s="457" t="s">
        <v>217</v>
      </c>
      <c r="G64" s="617" t="s">
        <v>301</v>
      </c>
      <c r="H64" s="571">
        <v>0</v>
      </c>
      <c r="I64" s="591">
        <v>0</v>
      </c>
      <c r="J64" s="595">
        <v>0</v>
      </c>
      <c r="K64" s="571">
        <v>0</v>
      </c>
      <c r="L64" s="591">
        <v>0</v>
      </c>
      <c r="M64" s="595">
        <v>0</v>
      </c>
      <c r="N64" s="571">
        <v>0</v>
      </c>
      <c r="O64" s="591">
        <v>0</v>
      </c>
      <c r="P64" s="595">
        <v>0</v>
      </c>
      <c r="Q64" s="571">
        <v>0</v>
      </c>
      <c r="R64" s="591">
        <v>0</v>
      </c>
      <c r="S64" s="595">
        <v>0</v>
      </c>
      <c r="T64" s="571">
        <v>0</v>
      </c>
      <c r="U64" s="591">
        <v>0</v>
      </c>
      <c r="V64" s="595">
        <v>0</v>
      </c>
      <c r="W64" s="571">
        <v>0</v>
      </c>
      <c r="X64" s="591">
        <v>0</v>
      </c>
      <c r="Y64" s="595">
        <v>0</v>
      </c>
      <c r="Z64" s="571">
        <v>0</v>
      </c>
      <c r="AA64" s="591">
        <v>0</v>
      </c>
      <c r="AB64" s="595">
        <v>0</v>
      </c>
      <c r="AC64" s="571">
        <v>0</v>
      </c>
      <c r="AD64" s="591">
        <v>0</v>
      </c>
      <c r="AE64" s="595">
        <v>0</v>
      </c>
      <c r="AF64" s="571">
        <v>0</v>
      </c>
      <c r="AG64" s="591">
        <v>0</v>
      </c>
      <c r="AH64" s="595">
        <v>0</v>
      </c>
      <c r="AI64" s="571">
        <v>0</v>
      </c>
      <c r="AJ64" s="591">
        <v>0</v>
      </c>
      <c r="AK64" s="595">
        <v>1</v>
      </c>
      <c r="AL64" s="571">
        <v>0</v>
      </c>
      <c r="AM64" s="591">
        <v>0</v>
      </c>
      <c r="AN64" s="595">
        <v>0</v>
      </c>
      <c r="AO64" s="571">
        <v>0</v>
      </c>
      <c r="AP64" s="591">
        <v>0</v>
      </c>
      <c r="AQ64" s="595">
        <v>0</v>
      </c>
      <c r="AR64" s="458">
        <f t="shared" si="0"/>
        <v>1</v>
      </c>
    </row>
    <row r="65" spans="1:44" ht="22.9" customHeight="1" x14ac:dyDescent="0.25">
      <c r="A65" s="568">
        <v>0</v>
      </c>
      <c r="B65" s="568">
        <v>0</v>
      </c>
      <c r="C65" s="454">
        <v>56</v>
      </c>
      <c r="D65" s="455" t="s">
        <v>302</v>
      </c>
      <c r="E65" s="456" t="s">
        <v>303</v>
      </c>
      <c r="F65" s="457" t="s">
        <v>278</v>
      </c>
      <c r="G65" s="617" t="s">
        <v>304</v>
      </c>
      <c r="H65" s="571">
        <v>0</v>
      </c>
      <c r="I65" s="591">
        <v>0</v>
      </c>
      <c r="J65" s="595">
        <v>0</v>
      </c>
      <c r="K65" s="571">
        <v>0</v>
      </c>
      <c r="L65" s="591">
        <v>0</v>
      </c>
      <c r="M65" s="595">
        <v>2</v>
      </c>
      <c r="N65" s="571">
        <v>0</v>
      </c>
      <c r="O65" s="591">
        <v>0</v>
      </c>
      <c r="P65" s="595">
        <v>0</v>
      </c>
      <c r="Q65" s="571">
        <v>0</v>
      </c>
      <c r="R65" s="591">
        <v>0</v>
      </c>
      <c r="S65" s="595">
        <v>2</v>
      </c>
      <c r="T65" s="571">
        <v>0</v>
      </c>
      <c r="U65" s="591">
        <v>0</v>
      </c>
      <c r="V65" s="595">
        <v>1</v>
      </c>
      <c r="W65" s="571">
        <v>0</v>
      </c>
      <c r="X65" s="591">
        <v>0</v>
      </c>
      <c r="Y65" s="595">
        <v>0</v>
      </c>
      <c r="Z65" s="571">
        <v>1</v>
      </c>
      <c r="AA65" s="591">
        <v>0</v>
      </c>
      <c r="AB65" s="595">
        <v>1</v>
      </c>
      <c r="AC65" s="571">
        <v>0</v>
      </c>
      <c r="AD65" s="591">
        <v>0</v>
      </c>
      <c r="AE65" s="595">
        <v>1</v>
      </c>
      <c r="AF65" s="571">
        <v>0</v>
      </c>
      <c r="AG65" s="591">
        <v>0</v>
      </c>
      <c r="AH65" s="595">
        <v>0</v>
      </c>
      <c r="AI65" s="571">
        <v>0</v>
      </c>
      <c r="AJ65" s="591">
        <v>0</v>
      </c>
      <c r="AK65" s="595">
        <v>3</v>
      </c>
      <c r="AL65" s="571">
        <v>0</v>
      </c>
      <c r="AM65" s="591">
        <v>0</v>
      </c>
      <c r="AN65" s="595">
        <v>0</v>
      </c>
      <c r="AO65" s="571">
        <v>1</v>
      </c>
      <c r="AP65" s="591">
        <v>0</v>
      </c>
      <c r="AQ65" s="595">
        <v>1</v>
      </c>
      <c r="AR65" s="458">
        <f t="shared" si="0"/>
        <v>13</v>
      </c>
    </row>
    <row r="66" spans="1:44" ht="22.9" customHeight="1" x14ac:dyDescent="0.25">
      <c r="A66" s="568">
        <v>0</v>
      </c>
      <c r="B66" s="568">
        <v>0</v>
      </c>
      <c r="C66" s="454">
        <v>57</v>
      </c>
      <c r="D66" s="455" t="s">
        <v>305</v>
      </c>
      <c r="E66" s="456" t="s">
        <v>303</v>
      </c>
      <c r="F66" s="457" t="s">
        <v>278</v>
      </c>
      <c r="G66" s="617" t="s">
        <v>306</v>
      </c>
      <c r="H66" s="571">
        <v>0</v>
      </c>
      <c r="I66" s="591">
        <v>1</v>
      </c>
      <c r="J66" s="595">
        <v>3</v>
      </c>
      <c r="K66" s="571">
        <v>0</v>
      </c>
      <c r="L66" s="591">
        <v>0</v>
      </c>
      <c r="M66" s="595">
        <v>0</v>
      </c>
      <c r="N66" s="571">
        <v>0</v>
      </c>
      <c r="O66" s="591">
        <v>0</v>
      </c>
      <c r="P66" s="595">
        <v>4</v>
      </c>
      <c r="Q66" s="571">
        <v>1</v>
      </c>
      <c r="R66" s="591">
        <v>0</v>
      </c>
      <c r="S66" s="595">
        <v>2</v>
      </c>
      <c r="T66" s="571">
        <v>1</v>
      </c>
      <c r="U66" s="591">
        <v>0</v>
      </c>
      <c r="V66" s="595">
        <v>8</v>
      </c>
      <c r="W66" s="571">
        <v>0</v>
      </c>
      <c r="X66" s="591">
        <v>0</v>
      </c>
      <c r="Y66" s="595">
        <v>4</v>
      </c>
      <c r="Z66" s="571">
        <v>0</v>
      </c>
      <c r="AA66" s="591">
        <v>0</v>
      </c>
      <c r="AB66" s="595">
        <v>2</v>
      </c>
      <c r="AC66" s="571">
        <v>0</v>
      </c>
      <c r="AD66" s="591">
        <v>0</v>
      </c>
      <c r="AE66" s="595">
        <v>2</v>
      </c>
      <c r="AF66" s="571">
        <v>0</v>
      </c>
      <c r="AG66" s="591">
        <v>0</v>
      </c>
      <c r="AH66" s="595">
        <v>1</v>
      </c>
      <c r="AI66" s="571">
        <v>2</v>
      </c>
      <c r="AJ66" s="591">
        <v>1</v>
      </c>
      <c r="AK66" s="595">
        <v>4</v>
      </c>
      <c r="AL66" s="571">
        <v>2</v>
      </c>
      <c r="AM66" s="591">
        <v>0</v>
      </c>
      <c r="AN66" s="595">
        <v>3</v>
      </c>
      <c r="AO66" s="571">
        <v>1</v>
      </c>
      <c r="AP66" s="591">
        <v>0</v>
      </c>
      <c r="AQ66" s="595">
        <v>3</v>
      </c>
      <c r="AR66" s="458">
        <f t="shared" si="0"/>
        <v>45</v>
      </c>
    </row>
    <row r="67" spans="1:44" ht="22.9" customHeight="1" x14ac:dyDescent="0.25">
      <c r="A67" s="568">
        <v>0</v>
      </c>
      <c r="B67" s="568">
        <v>0</v>
      </c>
      <c r="C67" s="454">
        <v>58</v>
      </c>
      <c r="D67" s="455" t="s">
        <v>307</v>
      </c>
      <c r="E67" s="456" t="s">
        <v>308</v>
      </c>
      <c r="F67" s="457" t="s">
        <v>309</v>
      </c>
      <c r="G67" s="617" t="s">
        <v>310</v>
      </c>
      <c r="H67" s="571">
        <v>0</v>
      </c>
      <c r="I67" s="591">
        <v>0</v>
      </c>
      <c r="J67" s="595">
        <v>1</v>
      </c>
      <c r="K67" s="571">
        <v>0</v>
      </c>
      <c r="L67" s="591">
        <v>0</v>
      </c>
      <c r="M67" s="595">
        <v>0</v>
      </c>
      <c r="N67" s="571">
        <v>0</v>
      </c>
      <c r="O67" s="591">
        <v>0</v>
      </c>
      <c r="P67" s="595">
        <v>1</v>
      </c>
      <c r="Q67" s="571">
        <v>1</v>
      </c>
      <c r="R67" s="591">
        <v>0</v>
      </c>
      <c r="S67" s="595">
        <v>1</v>
      </c>
      <c r="T67" s="571">
        <v>0</v>
      </c>
      <c r="U67" s="591">
        <v>0</v>
      </c>
      <c r="V67" s="595">
        <v>0</v>
      </c>
      <c r="W67" s="571">
        <v>2</v>
      </c>
      <c r="X67" s="591">
        <v>0</v>
      </c>
      <c r="Y67" s="595">
        <v>0</v>
      </c>
      <c r="Z67" s="571">
        <v>0</v>
      </c>
      <c r="AA67" s="591">
        <v>0</v>
      </c>
      <c r="AB67" s="595">
        <v>0</v>
      </c>
      <c r="AC67" s="571">
        <v>0</v>
      </c>
      <c r="AD67" s="591">
        <v>0</v>
      </c>
      <c r="AE67" s="595">
        <v>0</v>
      </c>
      <c r="AF67" s="571">
        <v>0</v>
      </c>
      <c r="AG67" s="591">
        <v>0</v>
      </c>
      <c r="AH67" s="595">
        <v>0</v>
      </c>
      <c r="AI67" s="571">
        <v>2</v>
      </c>
      <c r="AJ67" s="591">
        <v>0</v>
      </c>
      <c r="AK67" s="595">
        <v>0</v>
      </c>
      <c r="AL67" s="571">
        <v>2</v>
      </c>
      <c r="AM67" s="591">
        <v>0</v>
      </c>
      <c r="AN67" s="595">
        <v>0</v>
      </c>
      <c r="AO67" s="571">
        <v>1</v>
      </c>
      <c r="AP67" s="591">
        <v>0</v>
      </c>
      <c r="AQ67" s="595">
        <v>0</v>
      </c>
      <c r="AR67" s="458">
        <f t="shared" si="0"/>
        <v>11</v>
      </c>
    </row>
    <row r="68" spans="1:44" ht="22.9" customHeight="1" x14ac:dyDescent="0.25">
      <c r="A68" s="568">
        <v>0</v>
      </c>
      <c r="B68" s="568">
        <v>0</v>
      </c>
      <c r="C68" s="454">
        <v>59</v>
      </c>
      <c r="D68" s="455" t="s">
        <v>311</v>
      </c>
      <c r="E68" s="456" t="s">
        <v>312</v>
      </c>
      <c r="F68" s="457" t="s">
        <v>230</v>
      </c>
      <c r="G68" s="617" t="s">
        <v>313</v>
      </c>
      <c r="H68" s="571">
        <v>0</v>
      </c>
      <c r="I68" s="591">
        <v>0</v>
      </c>
      <c r="J68" s="595">
        <v>1</v>
      </c>
      <c r="K68" s="571">
        <v>1</v>
      </c>
      <c r="L68" s="591">
        <v>0</v>
      </c>
      <c r="M68" s="595">
        <v>0</v>
      </c>
      <c r="N68" s="571">
        <v>0</v>
      </c>
      <c r="O68" s="591">
        <v>0</v>
      </c>
      <c r="P68" s="595">
        <v>1</v>
      </c>
      <c r="Q68" s="571">
        <v>0</v>
      </c>
      <c r="R68" s="591">
        <v>0</v>
      </c>
      <c r="S68" s="595">
        <v>0</v>
      </c>
      <c r="T68" s="571">
        <v>0</v>
      </c>
      <c r="U68" s="591">
        <v>0</v>
      </c>
      <c r="V68" s="595">
        <v>2</v>
      </c>
      <c r="W68" s="571">
        <v>1</v>
      </c>
      <c r="X68" s="591">
        <v>1</v>
      </c>
      <c r="Y68" s="595">
        <v>0</v>
      </c>
      <c r="Z68" s="571">
        <v>1</v>
      </c>
      <c r="AA68" s="591">
        <v>0</v>
      </c>
      <c r="AB68" s="595">
        <v>0</v>
      </c>
      <c r="AC68" s="571">
        <v>8</v>
      </c>
      <c r="AD68" s="591">
        <v>0</v>
      </c>
      <c r="AE68" s="595">
        <v>0</v>
      </c>
      <c r="AF68" s="571">
        <v>2</v>
      </c>
      <c r="AG68" s="591">
        <v>0</v>
      </c>
      <c r="AH68" s="595">
        <v>0</v>
      </c>
      <c r="AI68" s="571">
        <v>1</v>
      </c>
      <c r="AJ68" s="591">
        <v>0</v>
      </c>
      <c r="AK68" s="595">
        <v>1</v>
      </c>
      <c r="AL68" s="571">
        <v>0</v>
      </c>
      <c r="AM68" s="591">
        <v>1</v>
      </c>
      <c r="AN68" s="595">
        <v>0</v>
      </c>
      <c r="AO68" s="571">
        <v>3</v>
      </c>
      <c r="AP68" s="591">
        <v>0</v>
      </c>
      <c r="AQ68" s="595">
        <v>2</v>
      </c>
      <c r="AR68" s="458">
        <f t="shared" si="0"/>
        <v>26</v>
      </c>
    </row>
    <row r="69" spans="1:44" ht="22.9" customHeight="1" x14ac:dyDescent="0.25">
      <c r="A69" s="568">
        <v>0</v>
      </c>
      <c r="B69" s="568">
        <v>0</v>
      </c>
      <c r="C69" s="454">
        <v>60</v>
      </c>
      <c r="D69" s="455" t="s">
        <v>314</v>
      </c>
      <c r="E69" s="456" t="s">
        <v>312</v>
      </c>
      <c r="F69" s="457" t="s">
        <v>230</v>
      </c>
      <c r="G69" s="617" t="s">
        <v>315</v>
      </c>
      <c r="H69" s="571">
        <v>0</v>
      </c>
      <c r="I69" s="591">
        <v>0</v>
      </c>
      <c r="J69" s="595">
        <v>0</v>
      </c>
      <c r="K69" s="571">
        <v>0</v>
      </c>
      <c r="L69" s="591">
        <v>0</v>
      </c>
      <c r="M69" s="595">
        <v>0</v>
      </c>
      <c r="N69" s="571">
        <v>0</v>
      </c>
      <c r="O69" s="591">
        <v>0</v>
      </c>
      <c r="P69" s="595">
        <v>0</v>
      </c>
      <c r="Q69" s="571">
        <v>1</v>
      </c>
      <c r="R69" s="591">
        <v>0</v>
      </c>
      <c r="S69" s="595">
        <v>0</v>
      </c>
      <c r="T69" s="571">
        <v>0</v>
      </c>
      <c r="U69" s="591">
        <v>0</v>
      </c>
      <c r="V69" s="595">
        <v>0</v>
      </c>
      <c r="W69" s="571">
        <v>1</v>
      </c>
      <c r="X69" s="591">
        <v>0</v>
      </c>
      <c r="Y69" s="595">
        <v>0</v>
      </c>
      <c r="Z69" s="571">
        <v>0</v>
      </c>
      <c r="AA69" s="591">
        <v>1</v>
      </c>
      <c r="AB69" s="595">
        <v>0</v>
      </c>
      <c r="AC69" s="571">
        <v>0</v>
      </c>
      <c r="AD69" s="591">
        <v>0</v>
      </c>
      <c r="AE69" s="595">
        <v>0</v>
      </c>
      <c r="AF69" s="571">
        <v>0</v>
      </c>
      <c r="AG69" s="591">
        <v>0</v>
      </c>
      <c r="AH69" s="595">
        <v>0</v>
      </c>
      <c r="AI69" s="571">
        <v>1</v>
      </c>
      <c r="AJ69" s="591">
        <v>0</v>
      </c>
      <c r="AK69" s="595">
        <v>0</v>
      </c>
      <c r="AL69" s="571">
        <v>0</v>
      </c>
      <c r="AM69" s="591">
        <v>0</v>
      </c>
      <c r="AN69" s="595">
        <v>0</v>
      </c>
      <c r="AO69" s="571">
        <v>0</v>
      </c>
      <c r="AP69" s="591">
        <v>0</v>
      </c>
      <c r="AQ69" s="595">
        <v>0</v>
      </c>
      <c r="AR69" s="458">
        <f t="shared" si="0"/>
        <v>4</v>
      </c>
    </row>
    <row r="70" spans="1:44" ht="22.9" customHeight="1" x14ac:dyDescent="0.25">
      <c r="A70" s="568">
        <v>0</v>
      </c>
      <c r="B70" s="568">
        <v>0</v>
      </c>
      <c r="C70" s="454">
        <v>61</v>
      </c>
      <c r="D70" s="455" t="s">
        <v>316</v>
      </c>
      <c r="E70" s="456" t="s">
        <v>159</v>
      </c>
      <c r="F70" s="459" t="s">
        <v>154</v>
      </c>
      <c r="G70" s="621" t="s">
        <v>317</v>
      </c>
      <c r="H70" s="571">
        <v>0</v>
      </c>
      <c r="I70" s="591">
        <v>0</v>
      </c>
      <c r="J70" s="595">
        <v>1</v>
      </c>
      <c r="K70" s="571">
        <v>3</v>
      </c>
      <c r="L70" s="591">
        <v>2</v>
      </c>
      <c r="M70" s="595">
        <v>1</v>
      </c>
      <c r="N70" s="571">
        <v>1</v>
      </c>
      <c r="O70" s="591">
        <v>0</v>
      </c>
      <c r="P70" s="595">
        <v>1</v>
      </c>
      <c r="Q70" s="571">
        <v>2</v>
      </c>
      <c r="R70" s="591">
        <v>1</v>
      </c>
      <c r="S70" s="595">
        <v>2</v>
      </c>
      <c r="T70" s="571">
        <v>1</v>
      </c>
      <c r="U70" s="591">
        <v>0</v>
      </c>
      <c r="V70" s="595">
        <v>0</v>
      </c>
      <c r="W70" s="571">
        <v>1</v>
      </c>
      <c r="X70" s="591">
        <v>0</v>
      </c>
      <c r="Y70" s="595">
        <v>3</v>
      </c>
      <c r="Z70" s="571">
        <v>2</v>
      </c>
      <c r="AA70" s="591">
        <v>1</v>
      </c>
      <c r="AB70" s="595">
        <v>3</v>
      </c>
      <c r="AC70" s="571">
        <v>3</v>
      </c>
      <c r="AD70" s="591">
        <v>0</v>
      </c>
      <c r="AE70" s="595">
        <v>1</v>
      </c>
      <c r="AF70" s="571">
        <v>0</v>
      </c>
      <c r="AG70" s="591">
        <v>0</v>
      </c>
      <c r="AH70" s="595">
        <v>2</v>
      </c>
      <c r="AI70" s="571">
        <v>1</v>
      </c>
      <c r="AJ70" s="591">
        <v>1</v>
      </c>
      <c r="AK70" s="595">
        <v>2</v>
      </c>
      <c r="AL70" s="571">
        <v>0</v>
      </c>
      <c r="AM70" s="591">
        <v>0</v>
      </c>
      <c r="AN70" s="595">
        <v>2</v>
      </c>
      <c r="AO70" s="571">
        <v>0</v>
      </c>
      <c r="AP70" s="591">
        <v>0</v>
      </c>
      <c r="AQ70" s="595">
        <v>0</v>
      </c>
      <c r="AR70" s="460">
        <f t="shared" si="0"/>
        <v>37</v>
      </c>
    </row>
    <row r="71" spans="1:44" ht="22.9" customHeight="1" x14ac:dyDescent="0.25">
      <c r="A71" s="568">
        <v>0</v>
      </c>
      <c r="B71" s="568">
        <v>0</v>
      </c>
      <c r="C71" s="454">
        <v>62</v>
      </c>
      <c r="D71" s="466" t="s">
        <v>318</v>
      </c>
      <c r="E71" s="456" t="s">
        <v>319</v>
      </c>
      <c r="F71" s="457" t="s">
        <v>198</v>
      </c>
      <c r="G71" s="617" t="s">
        <v>320</v>
      </c>
      <c r="H71" s="571">
        <v>6</v>
      </c>
      <c r="I71" s="591">
        <v>3</v>
      </c>
      <c r="J71" s="595">
        <v>0</v>
      </c>
      <c r="K71" s="571">
        <v>6</v>
      </c>
      <c r="L71" s="591">
        <v>2</v>
      </c>
      <c r="M71" s="595">
        <v>3</v>
      </c>
      <c r="N71" s="571">
        <v>6</v>
      </c>
      <c r="O71" s="591">
        <v>1</v>
      </c>
      <c r="P71" s="595">
        <v>0</v>
      </c>
      <c r="Q71" s="571">
        <v>2</v>
      </c>
      <c r="R71" s="591">
        <v>0</v>
      </c>
      <c r="S71" s="595">
        <v>0</v>
      </c>
      <c r="T71" s="571">
        <v>9</v>
      </c>
      <c r="U71" s="591">
        <v>2</v>
      </c>
      <c r="V71" s="595">
        <v>2</v>
      </c>
      <c r="W71" s="571">
        <v>6</v>
      </c>
      <c r="X71" s="591">
        <v>1</v>
      </c>
      <c r="Y71" s="595">
        <v>1</v>
      </c>
      <c r="Z71" s="571">
        <v>6</v>
      </c>
      <c r="AA71" s="591">
        <v>0</v>
      </c>
      <c r="AB71" s="595">
        <v>1</v>
      </c>
      <c r="AC71" s="571">
        <v>7</v>
      </c>
      <c r="AD71" s="591">
        <v>1</v>
      </c>
      <c r="AE71" s="595">
        <v>1</v>
      </c>
      <c r="AF71" s="571">
        <v>12</v>
      </c>
      <c r="AG71" s="591">
        <v>0</v>
      </c>
      <c r="AH71" s="595">
        <v>2</v>
      </c>
      <c r="AI71" s="571">
        <v>10</v>
      </c>
      <c r="AJ71" s="591">
        <v>2</v>
      </c>
      <c r="AK71" s="595">
        <v>1</v>
      </c>
      <c r="AL71" s="571">
        <v>7</v>
      </c>
      <c r="AM71" s="591">
        <v>1</v>
      </c>
      <c r="AN71" s="595">
        <v>5</v>
      </c>
      <c r="AO71" s="571">
        <v>5</v>
      </c>
      <c r="AP71" s="591">
        <v>0</v>
      </c>
      <c r="AQ71" s="595">
        <v>1</v>
      </c>
      <c r="AR71" s="458">
        <f t="shared" si="0"/>
        <v>112</v>
      </c>
    </row>
    <row r="72" spans="1:44" ht="22.9" customHeight="1" x14ac:dyDescent="0.25">
      <c r="A72" s="568">
        <v>0</v>
      </c>
      <c r="B72" s="568">
        <v>0</v>
      </c>
      <c r="C72" s="454">
        <v>63</v>
      </c>
      <c r="D72" s="455" t="s">
        <v>321</v>
      </c>
      <c r="E72" s="456" t="s">
        <v>319</v>
      </c>
      <c r="F72" s="457" t="s">
        <v>198</v>
      </c>
      <c r="G72" s="617" t="s">
        <v>324</v>
      </c>
      <c r="H72" s="571">
        <v>0</v>
      </c>
      <c r="I72" s="591">
        <v>0</v>
      </c>
      <c r="J72" s="595">
        <v>0</v>
      </c>
      <c r="K72" s="571">
        <v>0</v>
      </c>
      <c r="L72" s="591">
        <v>0</v>
      </c>
      <c r="M72" s="595">
        <v>0</v>
      </c>
      <c r="N72" s="571">
        <v>1</v>
      </c>
      <c r="O72" s="591">
        <v>3</v>
      </c>
      <c r="P72" s="595">
        <v>1</v>
      </c>
      <c r="Q72" s="571">
        <v>0</v>
      </c>
      <c r="R72" s="591">
        <v>0</v>
      </c>
      <c r="S72" s="595">
        <v>0</v>
      </c>
      <c r="T72" s="571">
        <v>0</v>
      </c>
      <c r="U72" s="591">
        <v>0</v>
      </c>
      <c r="V72" s="595">
        <v>2</v>
      </c>
      <c r="W72" s="571">
        <v>2</v>
      </c>
      <c r="X72" s="591">
        <v>1</v>
      </c>
      <c r="Y72" s="595">
        <v>0</v>
      </c>
      <c r="Z72" s="571">
        <v>0</v>
      </c>
      <c r="AA72" s="591">
        <v>0</v>
      </c>
      <c r="AB72" s="595">
        <v>0</v>
      </c>
      <c r="AC72" s="571">
        <v>2</v>
      </c>
      <c r="AD72" s="591">
        <v>1</v>
      </c>
      <c r="AE72" s="595">
        <v>1</v>
      </c>
      <c r="AF72" s="571">
        <v>0</v>
      </c>
      <c r="AG72" s="591">
        <v>0</v>
      </c>
      <c r="AH72" s="595">
        <v>0</v>
      </c>
      <c r="AI72" s="571">
        <v>1</v>
      </c>
      <c r="AJ72" s="591">
        <v>0</v>
      </c>
      <c r="AK72" s="595">
        <v>0</v>
      </c>
      <c r="AL72" s="571">
        <v>0</v>
      </c>
      <c r="AM72" s="591">
        <v>1</v>
      </c>
      <c r="AN72" s="595">
        <v>0</v>
      </c>
      <c r="AO72" s="571">
        <v>0</v>
      </c>
      <c r="AP72" s="591">
        <v>0</v>
      </c>
      <c r="AQ72" s="595">
        <v>1</v>
      </c>
      <c r="AR72" s="458">
        <f t="shared" si="0"/>
        <v>17</v>
      </c>
    </row>
    <row r="73" spans="1:44" ht="22.9" customHeight="1" x14ac:dyDescent="0.25">
      <c r="A73" s="568">
        <v>0</v>
      </c>
      <c r="B73" s="568">
        <v>0</v>
      </c>
      <c r="C73" s="454">
        <v>64</v>
      </c>
      <c r="D73" s="455" t="s">
        <v>323</v>
      </c>
      <c r="E73" s="456" t="s">
        <v>319</v>
      </c>
      <c r="F73" s="457" t="s">
        <v>198</v>
      </c>
      <c r="G73" s="617" t="s">
        <v>326</v>
      </c>
      <c r="H73" s="571">
        <v>0</v>
      </c>
      <c r="I73" s="591">
        <v>0</v>
      </c>
      <c r="J73" s="595">
        <v>0</v>
      </c>
      <c r="K73" s="571">
        <v>0</v>
      </c>
      <c r="L73" s="591">
        <v>1</v>
      </c>
      <c r="M73" s="595">
        <v>0</v>
      </c>
      <c r="N73" s="571">
        <v>0</v>
      </c>
      <c r="O73" s="591">
        <v>1</v>
      </c>
      <c r="P73" s="595">
        <v>0</v>
      </c>
      <c r="Q73" s="571">
        <v>0</v>
      </c>
      <c r="R73" s="591">
        <v>0</v>
      </c>
      <c r="S73" s="595">
        <v>0</v>
      </c>
      <c r="T73" s="571">
        <v>0</v>
      </c>
      <c r="U73" s="591">
        <v>0</v>
      </c>
      <c r="V73" s="595">
        <v>0</v>
      </c>
      <c r="W73" s="571">
        <v>1</v>
      </c>
      <c r="X73" s="591">
        <v>1</v>
      </c>
      <c r="Y73" s="595">
        <v>1</v>
      </c>
      <c r="Z73" s="571">
        <v>0</v>
      </c>
      <c r="AA73" s="591">
        <v>0</v>
      </c>
      <c r="AB73" s="595">
        <v>0</v>
      </c>
      <c r="AC73" s="571">
        <v>0</v>
      </c>
      <c r="AD73" s="591">
        <v>0</v>
      </c>
      <c r="AE73" s="595">
        <v>0</v>
      </c>
      <c r="AF73" s="571">
        <v>1</v>
      </c>
      <c r="AG73" s="591">
        <v>0</v>
      </c>
      <c r="AH73" s="595">
        <v>0</v>
      </c>
      <c r="AI73" s="571">
        <v>0</v>
      </c>
      <c r="AJ73" s="591">
        <v>1</v>
      </c>
      <c r="AK73" s="595">
        <v>0</v>
      </c>
      <c r="AL73" s="571">
        <v>0</v>
      </c>
      <c r="AM73" s="591">
        <v>0</v>
      </c>
      <c r="AN73" s="595">
        <v>0</v>
      </c>
      <c r="AO73" s="571">
        <v>0</v>
      </c>
      <c r="AP73" s="591">
        <v>0</v>
      </c>
      <c r="AQ73" s="595">
        <v>0</v>
      </c>
      <c r="AR73" s="458">
        <f t="shared" si="0"/>
        <v>7</v>
      </c>
    </row>
    <row r="74" spans="1:44" ht="22.9" customHeight="1" x14ac:dyDescent="0.25">
      <c r="A74" s="568">
        <v>0</v>
      </c>
      <c r="B74" s="568">
        <v>0</v>
      </c>
      <c r="C74" s="454">
        <v>65</v>
      </c>
      <c r="D74" s="455" t="s">
        <v>325</v>
      </c>
      <c r="E74" s="456" t="s">
        <v>162</v>
      </c>
      <c r="F74" s="457" t="s">
        <v>154</v>
      </c>
      <c r="G74" s="617" t="s">
        <v>328</v>
      </c>
      <c r="H74" s="571">
        <v>0</v>
      </c>
      <c r="I74" s="591">
        <v>2</v>
      </c>
      <c r="J74" s="595">
        <v>1</v>
      </c>
      <c r="K74" s="571">
        <v>0</v>
      </c>
      <c r="L74" s="591">
        <v>2</v>
      </c>
      <c r="M74" s="595">
        <v>1</v>
      </c>
      <c r="N74" s="571">
        <v>3</v>
      </c>
      <c r="O74" s="591">
        <v>1</v>
      </c>
      <c r="P74" s="595">
        <v>4</v>
      </c>
      <c r="Q74" s="571">
        <v>4</v>
      </c>
      <c r="R74" s="591">
        <v>0</v>
      </c>
      <c r="S74" s="595">
        <v>4</v>
      </c>
      <c r="T74" s="571">
        <v>2</v>
      </c>
      <c r="U74" s="591">
        <v>0</v>
      </c>
      <c r="V74" s="595">
        <v>0</v>
      </c>
      <c r="W74" s="571">
        <v>3</v>
      </c>
      <c r="X74" s="591">
        <v>0</v>
      </c>
      <c r="Y74" s="595">
        <v>1</v>
      </c>
      <c r="Z74" s="571">
        <v>1</v>
      </c>
      <c r="AA74" s="591">
        <v>0</v>
      </c>
      <c r="AB74" s="595">
        <v>0</v>
      </c>
      <c r="AC74" s="571">
        <v>1</v>
      </c>
      <c r="AD74" s="591">
        <v>0</v>
      </c>
      <c r="AE74" s="595">
        <v>1</v>
      </c>
      <c r="AF74" s="571">
        <v>1</v>
      </c>
      <c r="AG74" s="591">
        <v>1</v>
      </c>
      <c r="AH74" s="595">
        <v>2</v>
      </c>
      <c r="AI74" s="571">
        <v>1</v>
      </c>
      <c r="AJ74" s="591">
        <v>1</v>
      </c>
      <c r="AK74" s="595">
        <v>4</v>
      </c>
      <c r="AL74" s="571">
        <v>0</v>
      </c>
      <c r="AM74" s="591">
        <v>3</v>
      </c>
      <c r="AN74" s="595">
        <v>0</v>
      </c>
      <c r="AO74" s="571">
        <v>2</v>
      </c>
      <c r="AP74" s="591">
        <v>1</v>
      </c>
      <c r="AQ74" s="595">
        <v>1</v>
      </c>
      <c r="AR74" s="458">
        <f t="shared" si="0"/>
        <v>48</v>
      </c>
    </row>
    <row r="75" spans="1:44" ht="22.9" customHeight="1" x14ac:dyDescent="0.25">
      <c r="A75" s="568">
        <v>0</v>
      </c>
      <c r="B75" s="568">
        <v>0</v>
      </c>
      <c r="C75" s="454">
        <v>66</v>
      </c>
      <c r="D75" s="466" t="s">
        <v>327</v>
      </c>
      <c r="E75" s="456" t="s">
        <v>162</v>
      </c>
      <c r="F75" s="457" t="s">
        <v>154</v>
      </c>
      <c r="G75" s="617" t="s">
        <v>330</v>
      </c>
      <c r="H75" s="571">
        <v>4</v>
      </c>
      <c r="I75" s="591">
        <v>1</v>
      </c>
      <c r="J75" s="595">
        <v>4</v>
      </c>
      <c r="K75" s="571">
        <v>3</v>
      </c>
      <c r="L75" s="591">
        <v>3</v>
      </c>
      <c r="M75" s="595">
        <v>5</v>
      </c>
      <c r="N75" s="571">
        <v>5</v>
      </c>
      <c r="O75" s="591">
        <v>3</v>
      </c>
      <c r="P75" s="595">
        <v>3</v>
      </c>
      <c r="Q75" s="571">
        <v>4</v>
      </c>
      <c r="R75" s="591">
        <v>3</v>
      </c>
      <c r="S75" s="595">
        <v>5</v>
      </c>
      <c r="T75" s="571">
        <v>6</v>
      </c>
      <c r="U75" s="591">
        <v>0</v>
      </c>
      <c r="V75" s="595">
        <v>8</v>
      </c>
      <c r="W75" s="571">
        <v>5</v>
      </c>
      <c r="X75" s="591">
        <v>0</v>
      </c>
      <c r="Y75" s="595">
        <v>3</v>
      </c>
      <c r="Z75" s="571">
        <v>5</v>
      </c>
      <c r="AA75" s="591">
        <v>6</v>
      </c>
      <c r="AB75" s="595">
        <v>5</v>
      </c>
      <c r="AC75" s="571">
        <v>1</v>
      </c>
      <c r="AD75" s="591">
        <v>0</v>
      </c>
      <c r="AE75" s="595">
        <v>3</v>
      </c>
      <c r="AF75" s="571">
        <v>4</v>
      </c>
      <c r="AG75" s="591">
        <v>0</v>
      </c>
      <c r="AH75" s="595">
        <v>3</v>
      </c>
      <c r="AI75" s="571">
        <v>1</v>
      </c>
      <c r="AJ75" s="591">
        <v>2</v>
      </c>
      <c r="AK75" s="595">
        <v>0</v>
      </c>
      <c r="AL75" s="571">
        <v>2</v>
      </c>
      <c r="AM75" s="591">
        <v>0</v>
      </c>
      <c r="AN75" s="595">
        <v>1</v>
      </c>
      <c r="AO75" s="571">
        <v>2</v>
      </c>
      <c r="AP75" s="591">
        <v>1</v>
      </c>
      <c r="AQ75" s="595">
        <v>5</v>
      </c>
      <c r="AR75" s="458">
        <f t="shared" si="0"/>
        <v>106</v>
      </c>
    </row>
    <row r="76" spans="1:44" ht="22.9" customHeight="1" x14ac:dyDescent="0.25">
      <c r="A76" s="568">
        <v>0</v>
      </c>
      <c r="B76" s="568">
        <v>0</v>
      </c>
      <c r="C76" s="454">
        <v>67</v>
      </c>
      <c r="D76" s="455" t="s">
        <v>329</v>
      </c>
      <c r="E76" s="456" t="s">
        <v>332</v>
      </c>
      <c r="F76" s="457" t="s">
        <v>150</v>
      </c>
      <c r="G76" s="617" t="s">
        <v>333</v>
      </c>
      <c r="H76" s="571">
        <v>0</v>
      </c>
      <c r="I76" s="591">
        <v>0</v>
      </c>
      <c r="J76" s="595">
        <v>0</v>
      </c>
      <c r="K76" s="571">
        <v>0</v>
      </c>
      <c r="L76" s="591">
        <v>0</v>
      </c>
      <c r="M76" s="595">
        <v>0</v>
      </c>
      <c r="N76" s="571">
        <v>0</v>
      </c>
      <c r="O76" s="591">
        <v>0</v>
      </c>
      <c r="P76" s="595">
        <v>0</v>
      </c>
      <c r="Q76" s="571">
        <v>0</v>
      </c>
      <c r="R76" s="591">
        <v>0</v>
      </c>
      <c r="S76" s="595">
        <v>0</v>
      </c>
      <c r="T76" s="571">
        <v>0</v>
      </c>
      <c r="U76" s="591">
        <v>0</v>
      </c>
      <c r="V76" s="595">
        <v>1</v>
      </c>
      <c r="W76" s="571">
        <v>0</v>
      </c>
      <c r="X76" s="591">
        <v>0</v>
      </c>
      <c r="Y76" s="595">
        <v>0</v>
      </c>
      <c r="Z76" s="571">
        <v>0</v>
      </c>
      <c r="AA76" s="591">
        <v>0</v>
      </c>
      <c r="AB76" s="595">
        <v>0</v>
      </c>
      <c r="AC76" s="571">
        <v>0</v>
      </c>
      <c r="AD76" s="591">
        <v>0</v>
      </c>
      <c r="AE76" s="595">
        <v>1</v>
      </c>
      <c r="AF76" s="571">
        <v>0</v>
      </c>
      <c r="AG76" s="591">
        <v>0</v>
      </c>
      <c r="AH76" s="595">
        <v>0</v>
      </c>
      <c r="AI76" s="571">
        <v>0</v>
      </c>
      <c r="AJ76" s="591">
        <v>0</v>
      </c>
      <c r="AK76" s="595">
        <v>1</v>
      </c>
      <c r="AL76" s="571">
        <v>0</v>
      </c>
      <c r="AM76" s="591">
        <v>0</v>
      </c>
      <c r="AN76" s="595">
        <v>0</v>
      </c>
      <c r="AO76" s="571">
        <v>0</v>
      </c>
      <c r="AP76" s="591">
        <v>0</v>
      </c>
      <c r="AQ76" s="595">
        <v>0</v>
      </c>
      <c r="AR76" s="458">
        <f t="shared" si="0"/>
        <v>3</v>
      </c>
    </row>
    <row r="77" spans="1:44" ht="22.9" customHeight="1" x14ac:dyDescent="0.25">
      <c r="A77" s="568">
        <v>0</v>
      </c>
      <c r="B77" s="568">
        <v>0</v>
      </c>
      <c r="C77" s="454">
        <v>68</v>
      </c>
      <c r="D77" s="466" t="s">
        <v>331</v>
      </c>
      <c r="E77" s="456" t="s">
        <v>335</v>
      </c>
      <c r="F77" s="457" t="s">
        <v>336</v>
      </c>
      <c r="G77" s="686" t="s">
        <v>337</v>
      </c>
      <c r="H77" s="571">
        <v>2</v>
      </c>
      <c r="I77" s="591">
        <v>2</v>
      </c>
      <c r="J77" s="595">
        <v>5</v>
      </c>
      <c r="K77" s="571">
        <v>3</v>
      </c>
      <c r="L77" s="591">
        <v>3</v>
      </c>
      <c r="M77" s="595">
        <v>7</v>
      </c>
      <c r="N77" s="571">
        <v>2</v>
      </c>
      <c r="O77" s="591">
        <v>2</v>
      </c>
      <c r="P77" s="595">
        <v>0</v>
      </c>
      <c r="Q77" s="571">
        <v>3</v>
      </c>
      <c r="R77" s="591">
        <v>1</v>
      </c>
      <c r="S77" s="595">
        <v>1</v>
      </c>
      <c r="T77" s="571">
        <v>3</v>
      </c>
      <c r="U77" s="591">
        <v>1</v>
      </c>
      <c r="V77" s="595">
        <v>1</v>
      </c>
      <c r="W77" s="571">
        <v>6</v>
      </c>
      <c r="X77" s="591">
        <v>3</v>
      </c>
      <c r="Y77" s="595">
        <v>1</v>
      </c>
      <c r="Z77" s="571">
        <v>4</v>
      </c>
      <c r="AA77" s="591">
        <v>0</v>
      </c>
      <c r="AB77" s="595">
        <v>0</v>
      </c>
      <c r="AC77" s="571">
        <v>7</v>
      </c>
      <c r="AD77" s="591">
        <v>1</v>
      </c>
      <c r="AE77" s="595">
        <v>1</v>
      </c>
      <c r="AF77" s="571">
        <v>12</v>
      </c>
      <c r="AG77" s="591">
        <v>0</v>
      </c>
      <c r="AH77" s="595">
        <v>0</v>
      </c>
      <c r="AI77" s="571">
        <v>9</v>
      </c>
      <c r="AJ77" s="591">
        <v>1</v>
      </c>
      <c r="AK77" s="595">
        <v>2</v>
      </c>
      <c r="AL77" s="571">
        <v>7</v>
      </c>
      <c r="AM77" s="591">
        <v>0</v>
      </c>
      <c r="AN77" s="595">
        <v>2</v>
      </c>
      <c r="AO77" s="571">
        <v>8</v>
      </c>
      <c r="AP77" s="591">
        <v>0</v>
      </c>
      <c r="AQ77" s="595">
        <v>3</v>
      </c>
      <c r="AR77" s="467">
        <f t="shared" ref="AR77:AR116" si="1">SUM(H77:AQ77)</f>
        <v>103</v>
      </c>
    </row>
    <row r="78" spans="1:44" ht="22.9" customHeight="1" x14ac:dyDescent="0.25">
      <c r="A78" s="568">
        <v>0</v>
      </c>
      <c r="B78" s="568">
        <v>0</v>
      </c>
      <c r="C78" s="454">
        <v>69</v>
      </c>
      <c r="D78" s="455" t="s">
        <v>334</v>
      </c>
      <c r="E78" s="456" t="s">
        <v>226</v>
      </c>
      <c r="F78" s="457" t="s">
        <v>217</v>
      </c>
      <c r="G78" s="619" t="s">
        <v>339</v>
      </c>
      <c r="H78" s="571">
        <v>0</v>
      </c>
      <c r="I78" s="591">
        <v>0</v>
      </c>
      <c r="J78" s="595">
        <v>1</v>
      </c>
      <c r="K78" s="571">
        <v>0</v>
      </c>
      <c r="L78" s="591">
        <v>0</v>
      </c>
      <c r="M78" s="595">
        <v>0</v>
      </c>
      <c r="N78" s="571">
        <v>0</v>
      </c>
      <c r="O78" s="591">
        <v>0</v>
      </c>
      <c r="P78" s="595">
        <v>0</v>
      </c>
      <c r="Q78" s="571">
        <v>1</v>
      </c>
      <c r="R78" s="591">
        <v>0</v>
      </c>
      <c r="S78" s="595">
        <v>0</v>
      </c>
      <c r="T78" s="571">
        <v>2</v>
      </c>
      <c r="U78" s="591">
        <v>1</v>
      </c>
      <c r="V78" s="595">
        <v>0</v>
      </c>
      <c r="W78" s="571">
        <v>1</v>
      </c>
      <c r="X78" s="591">
        <v>0</v>
      </c>
      <c r="Y78" s="595">
        <v>0</v>
      </c>
      <c r="Z78" s="571">
        <v>0</v>
      </c>
      <c r="AA78" s="591">
        <v>0</v>
      </c>
      <c r="AB78" s="595">
        <v>0</v>
      </c>
      <c r="AC78" s="571">
        <v>0</v>
      </c>
      <c r="AD78" s="591">
        <v>0</v>
      </c>
      <c r="AE78" s="595">
        <v>0</v>
      </c>
      <c r="AF78" s="571">
        <v>0</v>
      </c>
      <c r="AG78" s="591">
        <v>0</v>
      </c>
      <c r="AH78" s="595">
        <v>0</v>
      </c>
      <c r="AI78" s="571">
        <v>0</v>
      </c>
      <c r="AJ78" s="591">
        <v>0</v>
      </c>
      <c r="AK78" s="595">
        <v>0</v>
      </c>
      <c r="AL78" s="571">
        <v>0</v>
      </c>
      <c r="AM78" s="591">
        <v>0</v>
      </c>
      <c r="AN78" s="595">
        <v>0</v>
      </c>
      <c r="AO78" s="571">
        <v>0</v>
      </c>
      <c r="AP78" s="591">
        <v>0</v>
      </c>
      <c r="AQ78" s="595">
        <v>0</v>
      </c>
      <c r="AR78" s="458">
        <f t="shared" si="1"/>
        <v>6</v>
      </c>
    </row>
    <row r="79" spans="1:44" ht="22.9" customHeight="1" x14ac:dyDescent="0.25">
      <c r="A79" s="568">
        <v>0</v>
      </c>
      <c r="B79" s="568">
        <v>0</v>
      </c>
      <c r="C79" s="454">
        <v>70</v>
      </c>
      <c r="D79" s="466" t="s">
        <v>338</v>
      </c>
      <c r="E79" s="456" t="s">
        <v>341</v>
      </c>
      <c r="F79" s="457" t="s">
        <v>154</v>
      </c>
      <c r="G79" s="617" t="s">
        <v>342</v>
      </c>
      <c r="H79" s="571">
        <v>3</v>
      </c>
      <c r="I79" s="591">
        <v>1</v>
      </c>
      <c r="J79" s="595">
        <v>2</v>
      </c>
      <c r="K79" s="571">
        <v>0</v>
      </c>
      <c r="L79" s="591">
        <v>10</v>
      </c>
      <c r="M79" s="595">
        <v>1</v>
      </c>
      <c r="N79" s="571">
        <v>3</v>
      </c>
      <c r="O79" s="591">
        <v>10</v>
      </c>
      <c r="P79" s="595">
        <v>0</v>
      </c>
      <c r="Q79" s="571">
        <v>3</v>
      </c>
      <c r="R79" s="591">
        <v>5</v>
      </c>
      <c r="S79" s="595">
        <v>1</v>
      </c>
      <c r="T79" s="571">
        <v>5</v>
      </c>
      <c r="U79" s="591">
        <v>8</v>
      </c>
      <c r="V79" s="595">
        <v>2</v>
      </c>
      <c r="W79" s="571">
        <v>4</v>
      </c>
      <c r="X79" s="591">
        <v>3</v>
      </c>
      <c r="Y79" s="595">
        <v>3</v>
      </c>
      <c r="Z79" s="571">
        <v>1</v>
      </c>
      <c r="AA79" s="591">
        <v>6</v>
      </c>
      <c r="AB79" s="595">
        <v>2</v>
      </c>
      <c r="AC79" s="571">
        <v>1</v>
      </c>
      <c r="AD79" s="591">
        <v>5</v>
      </c>
      <c r="AE79" s="595">
        <v>3</v>
      </c>
      <c r="AF79" s="571">
        <v>4</v>
      </c>
      <c r="AG79" s="591">
        <v>2</v>
      </c>
      <c r="AH79" s="595">
        <v>0</v>
      </c>
      <c r="AI79" s="571">
        <v>4</v>
      </c>
      <c r="AJ79" s="591">
        <v>4</v>
      </c>
      <c r="AK79" s="595">
        <v>4</v>
      </c>
      <c r="AL79" s="571">
        <v>5</v>
      </c>
      <c r="AM79" s="591">
        <v>3</v>
      </c>
      <c r="AN79" s="595">
        <v>3</v>
      </c>
      <c r="AO79" s="571">
        <v>2</v>
      </c>
      <c r="AP79" s="591">
        <v>2</v>
      </c>
      <c r="AQ79" s="595">
        <v>2</v>
      </c>
      <c r="AR79" s="458">
        <f t="shared" si="1"/>
        <v>117</v>
      </c>
    </row>
    <row r="80" spans="1:44" ht="22.9" customHeight="1" x14ac:dyDescent="0.25">
      <c r="A80" s="568">
        <v>0</v>
      </c>
      <c r="B80" s="568">
        <v>0</v>
      </c>
      <c r="C80" s="454">
        <v>71</v>
      </c>
      <c r="D80" s="466" t="s">
        <v>340</v>
      </c>
      <c r="E80" s="456" t="s">
        <v>341</v>
      </c>
      <c r="F80" s="457" t="s">
        <v>154</v>
      </c>
      <c r="G80" s="617" t="s">
        <v>344</v>
      </c>
      <c r="H80" s="571">
        <v>2</v>
      </c>
      <c r="I80" s="591">
        <v>2</v>
      </c>
      <c r="J80" s="595">
        <v>0</v>
      </c>
      <c r="K80" s="571">
        <v>2</v>
      </c>
      <c r="L80" s="591">
        <v>5</v>
      </c>
      <c r="M80" s="595">
        <v>1</v>
      </c>
      <c r="N80" s="571">
        <v>2</v>
      </c>
      <c r="O80" s="591">
        <v>0</v>
      </c>
      <c r="P80" s="595">
        <v>1</v>
      </c>
      <c r="Q80" s="571">
        <v>1</v>
      </c>
      <c r="R80" s="591">
        <v>1</v>
      </c>
      <c r="S80" s="595">
        <v>1</v>
      </c>
      <c r="T80" s="571">
        <v>3</v>
      </c>
      <c r="U80" s="591">
        <v>1</v>
      </c>
      <c r="V80" s="595">
        <v>1</v>
      </c>
      <c r="W80" s="571">
        <v>2</v>
      </c>
      <c r="X80" s="591">
        <v>0</v>
      </c>
      <c r="Y80" s="595">
        <v>1</v>
      </c>
      <c r="Z80" s="571">
        <v>2</v>
      </c>
      <c r="AA80" s="591">
        <v>0</v>
      </c>
      <c r="AB80" s="595">
        <v>2</v>
      </c>
      <c r="AC80" s="571">
        <v>1</v>
      </c>
      <c r="AD80" s="591">
        <v>1</v>
      </c>
      <c r="AE80" s="595">
        <v>1</v>
      </c>
      <c r="AF80" s="571">
        <v>2</v>
      </c>
      <c r="AG80" s="591">
        <v>1</v>
      </c>
      <c r="AH80" s="595">
        <v>7</v>
      </c>
      <c r="AI80" s="571">
        <v>1</v>
      </c>
      <c r="AJ80" s="591">
        <v>1</v>
      </c>
      <c r="AK80" s="595">
        <v>1</v>
      </c>
      <c r="AL80" s="571">
        <v>1</v>
      </c>
      <c r="AM80" s="591">
        <v>2</v>
      </c>
      <c r="AN80" s="595">
        <v>2</v>
      </c>
      <c r="AO80" s="571">
        <v>0</v>
      </c>
      <c r="AP80" s="591">
        <v>1</v>
      </c>
      <c r="AQ80" s="595">
        <v>4</v>
      </c>
      <c r="AR80" s="458">
        <f t="shared" si="1"/>
        <v>56</v>
      </c>
    </row>
    <row r="81" spans="1:44" ht="22.9" customHeight="1" x14ac:dyDescent="0.25">
      <c r="A81" s="568">
        <v>0</v>
      </c>
      <c r="B81" s="568">
        <v>0</v>
      </c>
      <c r="C81" s="454">
        <v>72</v>
      </c>
      <c r="D81" s="466" t="s">
        <v>343</v>
      </c>
      <c r="E81" s="456" t="s">
        <v>341</v>
      </c>
      <c r="F81" s="457" t="s">
        <v>154</v>
      </c>
      <c r="G81" s="617" t="s">
        <v>346</v>
      </c>
      <c r="H81" s="571">
        <v>1</v>
      </c>
      <c r="I81" s="591">
        <v>1</v>
      </c>
      <c r="J81" s="595">
        <v>3</v>
      </c>
      <c r="K81" s="571">
        <v>2</v>
      </c>
      <c r="L81" s="591">
        <v>0</v>
      </c>
      <c r="M81" s="595">
        <v>4</v>
      </c>
      <c r="N81" s="571">
        <v>6</v>
      </c>
      <c r="O81" s="591">
        <v>2</v>
      </c>
      <c r="P81" s="595">
        <v>7</v>
      </c>
      <c r="Q81" s="571">
        <v>4</v>
      </c>
      <c r="R81" s="591">
        <v>0</v>
      </c>
      <c r="S81" s="595">
        <v>5</v>
      </c>
      <c r="T81" s="571">
        <v>3</v>
      </c>
      <c r="U81" s="591">
        <v>1</v>
      </c>
      <c r="V81" s="595">
        <v>2</v>
      </c>
      <c r="W81" s="571">
        <v>4</v>
      </c>
      <c r="X81" s="591">
        <v>0</v>
      </c>
      <c r="Y81" s="595">
        <v>2</v>
      </c>
      <c r="Z81" s="571">
        <v>5</v>
      </c>
      <c r="AA81" s="591">
        <v>0</v>
      </c>
      <c r="AB81" s="595">
        <v>1</v>
      </c>
      <c r="AC81" s="571">
        <v>1</v>
      </c>
      <c r="AD81" s="591">
        <v>0</v>
      </c>
      <c r="AE81" s="595">
        <v>0</v>
      </c>
      <c r="AF81" s="571">
        <v>1</v>
      </c>
      <c r="AG81" s="591">
        <v>1</v>
      </c>
      <c r="AH81" s="595">
        <v>0</v>
      </c>
      <c r="AI81" s="571">
        <v>1</v>
      </c>
      <c r="AJ81" s="591">
        <v>2</v>
      </c>
      <c r="AK81" s="595">
        <v>3</v>
      </c>
      <c r="AL81" s="571">
        <v>1</v>
      </c>
      <c r="AM81" s="591">
        <v>1</v>
      </c>
      <c r="AN81" s="595">
        <v>1</v>
      </c>
      <c r="AO81" s="571">
        <v>0</v>
      </c>
      <c r="AP81" s="591">
        <v>0</v>
      </c>
      <c r="AQ81" s="595">
        <v>1</v>
      </c>
      <c r="AR81" s="458">
        <f t="shared" si="1"/>
        <v>66</v>
      </c>
    </row>
    <row r="82" spans="1:44" ht="22.9" customHeight="1" x14ac:dyDescent="0.25">
      <c r="A82" s="568">
        <v>0</v>
      </c>
      <c r="B82" s="568">
        <v>0</v>
      </c>
      <c r="C82" s="454">
        <v>73</v>
      </c>
      <c r="D82" s="455" t="s">
        <v>345</v>
      </c>
      <c r="E82" s="456" t="s">
        <v>319</v>
      </c>
      <c r="F82" s="457" t="s">
        <v>154</v>
      </c>
      <c r="G82" s="617" t="s">
        <v>322</v>
      </c>
      <c r="H82" s="571">
        <v>1</v>
      </c>
      <c r="I82" s="591">
        <v>0</v>
      </c>
      <c r="J82" s="595">
        <v>0</v>
      </c>
      <c r="K82" s="571">
        <v>0</v>
      </c>
      <c r="L82" s="591">
        <v>0</v>
      </c>
      <c r="M82" s="595">
        <v>0</v>
      </c>
      <c r="N82" s="571">
        <v>0</v>
      </c>
      <c r="O82" s="591">
        <v>0</v>
      </c>
      <c r="P82" s="595">
        <v>0</v>
      </c>
      <c r="Q82" s="571">
        <v>0</v>
      </c>
      <c r="R82" s="591">
        <v>0</v>
      </c>
      <c r="S82" s="595">
        <v>0</v>
      </c>
      <c r="T82" s="571">
        <v>2</v>
      </c>
      <c r="U82" s="591">
        <v>0</v>
      </c>
      <c r="V82" s="595">
        <v>0</v>
      </c>
      <c r="W82" s="571">
        <v>2</v>
      </c>
      <c r="X82" s="591">
        <v>0</v>
      </c>
      <c r="Y82" s="595">
        <v>0</v>
      </c>
      <c r="Z82" s="571">
        <v>0</v>
      </c>
      <c r="AA82" s="591">
        <v>0</v>
      </c>
      <c r="AB82" s="595">
        <v>2</v>
      </c>
      <c r="AC82" s="571">
        <v>1</v>
      </c>
      <c r="AD82" s="591">
        <v>0</v>
      </c>
      <c r="AE82" s="595">
        <v>3</v>
      </c>
      <c r="AF82" s="571">
        <v>1</v>
      </c>
      <c r="AG82" s="591">
        <v>0</v>
      </c>
      <c r="AH82" s="595">
        <v>1</v>
      </c>
      <c r="AI82" s="571">
        <v>4</v>
      </c>
      <c r="AJ82" s="591">
        <v>0</v>
      </c>
      <c r="AK82" s="595">
        <v>0</v>
      </c>
      <c r="AL82" s="571">
        <v>0</v>
      </c>
      <c r="AM82" s="591">
        <v>0</v>
      </c>
      <c r="AN82" s="595">
        <v>1</v>
      </c>
      <c r="AO82" s="571">
        <v>0</v>
      </c>
      <c r="AP82" s="591">
        <v>0</v>
      </c>
      <c r="AQ82" s="595">
        <v>1</v>
      </c>
      <c r="AR82" s="458">
        <f>SUM(H82:AQ82)</f>
        <v>19</v>
      </c>
    </row>
    <row r="83" spans="1:44" ht="22.9" customHeight="1" x14ac:dyDescent="0.25">
      <c r="A83" s="568">
        <v>0</v>
      </c>
      <c r="B83" s="568">
        <v>0</v>
      </c>
      <c r="C83" s="454">
        <v>74</v>
      </c>
      <c r="D83" s="466" t="s">
        <v>347</v>
      </c>
      <c r="E83" s="456" t="s">
        <v>341</v>
      </c>
      <c r="F83" s="457" t="s">
        <v>154</v>
      </c>
      <c r="G83" s="617" t="s">
        <v>348</v>
      </c>
      <c r="H83" s="571">
        <v>0</v>
      </c>
      <c r="I83" s="591">
        <v>1</v>
      </c>
      <c r="J83" s="595">
        <v>2</v>
      </c>
      <c r="K83" s="571">
        <v>0</v>
      </c>
      <c r="L83" s="591">
        <v>1</v>
      </c>
      <c r="M83" s="595">
        <v>0</v>
      </c>
      <c r="N83" s="571">
        <v>0</v>
      </c>
      <c r="O83" s="591">
        <v>3</v>
      </c>
      <c r="P83" s="595">
        <v>2</v>
      </c>
      <c r="Q83" s="571">
        <v>2</v>
      </c>
      <c r="R83" s="591">
        <v>0</v>
      </c>
      <c r="S83" s="595">
        <v>0</v>
      </c>
      <c r="T83" s="571">
        <v>1</v>
      </c>
      <c r="U83" s="591">
        <v>0</v>
      </c>
      <c r="V83" s="595">
        <v>0</v>
      </c>
      <c r="W83" s="571">
        <v>0</v>
      </c>
      <c r="X83" s="591">
        <v>0</v>
      </c>
      <c r="Y83" s="595">
        <v>0</v>
      </c>
      <c r="Z83" s="571">
        <v>0</v>
      </c>
      <c r="AA83" s="591">
        <v>1</v>
      </c>
      <c r="AB83" s="595">
        <v>0</v>
      </c>
      <c r="AC83" s="571">
        <v>0</v>
      </c>
      <c r="AD83" s="591">
        <v>0</v>
      </c>
      <c r="AE83" s="595">
        <v>1</v>
      </c>
      <c r="AF83" s="571">
        <v>0</v>
      </c>
      <c r="AG83" s="591">
        <v>0</v>
      </c>
      <c r="AH83" s="595">
        <v>0</v>
      </c>
      <c r="AI83" s="571">
        <v>0</v>
      </c>
      <c r="AJ83" s="591">
        <v>1</v>
      </c>
      <c r="AK83" s="595">
        <v>0</v>
      </c>
      <c r="AL83" s="571">
        <v>0</v>
      </c>
      <c r="AM83" s="591">
        <v>0</v>
      </c>
      <c r="AN83" s="595">
        <v>0</v>
      </c>
      <c r="AO83" s="571">
        <v>0</v>
      </c>
      <c r="AP83" s="591">
        <v>0</v>
      </c>
      <c r="AQ83" s="595">
        <v>0</v>
      </c>
      <c r="AR83" s="458">
        <f t="shared" si="1"/>
        <v>15</v>
      </c>
    </row>
    <row r="84" spans="1:44" ht="22.9" customHeight="1" x14ac:dyDescent="0.25">
      <c r="A84" s="568">
        <v>0</v>
      </c>
      <c r="B84" s="568">
        <v>0</v>
      </c>
      <c r="C84" s="454">
        <v>75</v>
      </c>
      <c r="D84" s="455" t="s">
        <v>349</v>
      </c>
      <c r="E84" s="456" t="s">
        <v>350</v>
      </c>
      <c r="F84" s="457" t="s">
        <v>154</v>
      </c>
      <c r="G84" s="617" t="s">
        <v>351</v>
      </c>
      <c r="H84" s="571">
        <v>0</v>
      </c>
      <c r="I84" s="591">
        <v>0</v>
      </c>
      <c r="J84" s="595">
        <v>0</v>
      </c>
      <c r="K84" s="571">
        <v>0</v>
      </c>
      <c r="L84" s="591">
        <v>0</v>
      </c>
      <c r="M84" s="595">
        <v>0</v>
      </c>
      <c r="N84" s="571">
        <v>0</v>
      </c>
      <c r="O84" s="591">
        <v>0</v>
      </c>
      <c r="P84" s="595">
        <v>0</v>
      </c>
      <c r="Q84" s="571">
        <v>0</v>
      </c>
      <c r="R84" s="591">
        <v>0</v>
      </c>
      <c r="S84" s="595">
        <v>0</v>
      </c>
      <c r="T84" s="571">
        <v>0</v>
      </c>
      <c r="U84" s="591">
        <v>0</v>
      </c>
      <c r="V84" s="595">
        <v>0</v>
      </c>
      <c r="W84" s="571">
        <v>0</v>
      </c>
      <c r="X84" s="591">
        <v>0</v>
      </c>
      <c r="Y84" s="595">
        <v>0</v>
      </c>
      <c r="Z84" s="571">
        <v>0</v>
      </c>
      <c r="AA84" s="591">
        <v>0</v>
      </c>
      <c r="AB84" s="595">
        <v>0</v>
      </c>
      <c r="AC84" s="571">
        <v>0</v>
      </c>
      <c r="AD84" s="591">
        <v>0</v>
      </c>
      <c r="AE84" s="595">
        <v>0</v>
      </c>
      <c r="AF84" s="571">
        <v>0</v>
      </c>
      <c r="AG84" s="591">
        <v>0</v>
      </c>
      <c r="AH84" s="595">
        <v>0</v>
      </c>
      <c r="AI84" s="571">
        <v>0</v>
      </c>
      <c r="AJ84" s="591">
        <v>0</v>
      </c>
      <c r="AK84" s="595">
        <v>0</v>
      </c>
      <c r="AL84" s="571">
        <v>0</v>
      </c>
      <c r="AM84" s="591">
        <v>0</v>
      </c>
      <c r="AN84" s="595">
        <v>0</v>
      </c>
      <c r="AO84" s="571">
        <v>0</v>
      </c>
      <c r="AP84" s="591">
        <v>0</v>
      </c>
      <c r="AQ84" s="595">
        <v>0</v>
      </c>
      <c r="AR84" s="458">
        <f t="shared" si="1"/>
        <v>0</v>
      </c>
    </row>
    <row r="85" spans="1:44" ht="22.9" customHeight="1" x14ac:dyDescent="0.25">
      <c r="A85" s="568">
        <v>0</v>
      </c>
      <c r="B85" s="568">
        <v>0</v>
      </c>
      <c r="C85" s="454">
        <v>76</v>
      </c>
      <c r="D85" s="455" t="s">
        <v>352</v>
      </c>
      <c r="E85" s="456" t="s">
        <v>353</v>
      </c>
      <c r="F85" s="457" t="s">
        <v>154</v>
      </c>
      <c r="G85" s="617" t="s">
        <v>354</v>
      </c>
      <c r="H85" s="571">
        <v>1</v>
      </c>
      <c r="I85" s="591">
        <v>0</v>
      </c>
      <c r="J85" s="595">
        <v>0</v>
      </c>
      <c r="K85" s="571">
        <v>0</v>
      </c>
      <c r="L85" s="591">
        <v>0</v>
      </c>
      <c r="M85" s="595">
        <v>0</v>
      </c>
      <c r="N85" s="571">
        <v>0</v>
      </c>
      <c r="O85" s="591">
        <v>0</v>
      </c>
      <c r="P85" s="595">
        <v>1</v>
      </c>
      <c r="Q85" s="571">
        <v>1</v>
      </c>
      <c r="R85" s="591">
        <v>0</v>
      </c>
      <c r="S85" s="595">
        <v>0</v>
      </c>
      <c r="T85" s="571">
        <v>1</v>
      </c>
      <c r="U85" s="591">
        <v>1</v>
      </c>
      <c r="V85" s="595">
        <v>0</v>
      </c>
      <c r="W85" s="571">
        <v>1</v>
      </c>
      <c r="X85" s="591">
        <v>0</v>
      </c>
      <c r="Y85" s="595">
        <v>0</v>
      </c>
      <c r="Z85" s="571">
        <v>1</v>
      </c>
      <c r="AA85" s="591">
        <v>0</v>
      </c>
      <c r="AB85" s="595">
        <v>0</v>
      </c>
      <c r="AC85" s="571">
        <v>1</v>
      </c>
      <c r="AD85" s="591">
        <v>0</v>
      </c>
      <c r="AE85" s="595">
        <v>0</v>
      </c>
      <c r="AF85" s="571">
        <v>0</v>
      </c>
      <c r="AG85" s="591">
        <v>0</v>
      </c>
      <c r="AH85" s="595">
        <v>1</v>
      </c>
      <c r="AI85" s="571">
        <v>0</v>
      </c>
      <c r="AJ85" s="591">
        <v>0</v>
      </c>
      <c r="AK85" s="595">
        <v>0</v>
      </c>
      <c r="AL85" s="571">
        <v>0</v>
      </c>
      <c r="AM85" s="591">
        <v>0</v>
      </c>
      <c r="AN85" s="595">
        <v>1</v>
      </c>
      <c r="AO85" s="571">
        <v>0</v>
      </c>
      <c r="AP85" s="591">
        <v>0</v>
      </c>
      <c r="AQ85" s="595">
        <v>0</v>
      </c>
      <c r="AR85" s="458">
        <f t="shared" si="1"/>
        <v>10</v>
      </c>
    </row>
    <row r="86" spans="1:44" ht="22.9" customHeight="1" x14ac:dyDescent="0.25">
      <c r="A86" s="568">
        <v>0</v>
      </c>
      <c r="B86" s="568">
        <v>0</v>
      </c>
      <c r="C86" s="454">
        <v>77</v>
      </c>
      <c r="D86" s="455" t="s">
        <v>355</v>
      </c>
      <c r="E86" s="456" t="s">
        <v>356</v>
      </c>
      <c r="F86" s="469" t="s">
        <v>357</v>
      </c>
      <c r="G86" s="687" t="s">
        <v>358</v>
      </c>
      <c r="H86" s="571">
        <v>12</v>
      </c>
      <c r="I86" s="591">
        <v>4</v>
      </c>
      <c r="J86" s="595">
        <v>4</v>
      </c>
      <c r="K86" s="571">
        <v>7</v>
      </c>
      <c r="L86" s="591">
        <v>2</v>
      </c>
      <c r="M86" s="595">
        <v>3</v>
      </c>
      <c r="N86" s="571">
        <v>5</v>
      </c>
      <c r="O86" s="591">
        <v>6</v>
      </c>
      <c r="P86" s="595">
        <v>5</v>
      </c>
      <c r="Q86" s="571">
        <v>4</v>
      </c>
      <c r="R86" s="591">
        <v>8</v>
      </c>
      <c r="S86" s="595">
        <v>10</v>
      </c>
      <c r="T86" s="571">
        <v>12</v>
      </c>
      <c r="U86" s="591">
        <v>4</v>
      </c>
      <c r="V86" s="595">
        <v>6</v>
      </c>
      <c r="W86" s="571">
        <v>13</v>
      </c>
      <c r="X86" s="591">
        <v>2</v>
      </c>
      <c r="Y86" s="595">
        <v>5</v>
      </c>
      <c r="Z86" s="571">
        <v>0</v>
      </c>
      <c r="AA86" s="591">
        <v>0</v>
      </c>
      <c r="AB86" s="595">
        <v>2</v>
      </c>
      <c r="AC86" s="571">
        <v>8</v>
      </c>
      <c r="AD86" s="591">
        <v>3</v>
      </c>
      <c r="AE86" s="595">
        <v>6</v>
      </c>
      <c r="AF86" s="571">
        <v>10</v>
      </c>
      <c r="AG86" s="591">
        <v>1</v>
      </c>
      <c r="AH86" s="595">
        <v>4</v>
      </c>
      <c r="AI86" s="571">
        <v>10</v>
      </c>
      <c r="AJ86" s="591">
        <v>2</v>
      </c>
      <c r="AK86" s="595">
        <v>9</v>
      </c>
      <c r="AL86" s="571">
        <v>5</v>
      </c>
      <c r="AM86" s="591">
        <v>3</v>
      </c>
      <c r="AN86" s="595">
        <v>5</v>
      </c>
      <c r="AO86" s="571">
        <v>6</v>
      </c>
      <c r="AP86" s="591">
        <v>1</v>
      </c>
      <c r="AQ86" s="595">
        <v>7</v>
      </c>
      <c r="AR86" s="458">
        <f t="shared" si="1"/>
        <v>194</v>
      </c>
    </row>
    <row r="87" spans="1:44" ht="22.9" customHeight="1" x14ac:dyDescent="0.25">
      <c r="A87" s="568">
        <v>0</v>
      </c>
      <c r="B87" s="568">
        <v>0</v>
      </c>
      <c r="C87" s="454">
        <v>78</v>
      </c>
      <c r="D87" s="455" t="s">
        <v>359</v>
      </c>
      <c r="E87" s="456" t="s">
        <v>226</v>
      </c>
      <c r="F87" s="457" t="s">
        <v>205</v>
      </c>
      <c r="G87" s="617" t="s">
        <v>360</v>
      </c>
      <c r="H87" s="571">
        <v>0</v>
      </c>
      <c r="I87" s="591">
        <v>0</v>
      </c>
      <c r="J87" s="595">
        <v>0</v>
      </c>
      <c r="K87" s="571">
        <v>0</v>
      </c>
      <c r="L87" s="591">
        <v>0</v>
      </c>
      <c r="M87" s="595">
        <v>0</v>
      </c>
      <c r="N87" s="571">
        <v>1</v>
      </c>
      <c r="O87" s="591">
        <v>0</v>
      </c>
      <c r="P87" s="595">
        <v>0</v>
      </c>
      <c r="Q87" s="571">
        <v>2</v>
      </c>
      <c r="R87" s="591">
        <v>0</v>
      </c>
      <c r="S87" s="595">
        <v>0</v>
      </c>
      <c r="T87" s="571">
        <v>0</v>
      </c>
      <c r="U87" s="591">
        <v>0</v>
      </c>
      <c r="V87" s="595">
        <v>0</v>
      </c>
      <c r="W87" s="571">
        <v>0</v>
      </c>
      <c r="X87" s="591">
        <v>0</v>
      </c>
      <c r="Y87" s="595">
        <v>0</v>
      </c>
      <c r="Z87" s="571">
        <v>0</v>
      </c>
      <c r="AA87" s="591">
        <v>0</v>
      </c>
      <c r="AB87" s="595">
        <v>0</v>
      </c>
      <c r="AC87" s="571">
        <v>0</v>
      </c>
      <c r="AD87" s="591">
        <v>0</v>
      </c>
      <c r="AE87" s="595">
        <v>0</v>
      </c>
      <c r="AF87" s="571">
        <v>1</v>
      </c>
      <c r="AG87" s="591">
        <v>0</v>
      </c>
      <c r="AH87" s="595">
        <v>0</v>
      </c>
      <c r="AI87" s="571">
        <v>0</v>
      </c>
      <c r="AJ87" s="591">
        <v>0</v>
      </c>
      <c r="AK87" s="595">
        <v>0</v>
      </c>
      <c r="AL87" s="571">
        <v>0</v>
      </c>
      <c r="AM87" s="591">
        <v>0</v>
      </c>
      <c r="AN87" s="595">
        <v>0</v>
      </c>
      <c r="AO87" s="571">
        <v>0</v>
      </c>
      <c r="AP87" s="591">
        <v>0</v>
      </c>
      <c r="AQ87" s="595">
        <v>0</v>
      </c>
      <c r="AR87" s="458">
        <f t="shared" si="1"/>
        <v>4</v>
      </c>
    </row>
    <row r="88" spans="1:44" ht="22.9" customHeight="1" x14ac:dyDescent="0.25">
      <c r="A88" s="568">
        <v>0</v>
      </c>
      <c r="B88" s="568">
        <v>0</v>
      </c>
      <c r="C88" s="454">
        <v>79</v>
      </c>
      <c r="D88" s="455" t="s">
        <v>361</v>
      </c>
      <c r="E88" s="456" t="s">
        <v>362</v>
      </c>
      <c r="F88" s="457" t="s">
        <v>217</v>
      </c>
      <c r="G88" s="617" t="s">
        <v>363</v>
      </c>
      <c r="H88" s="571">
        <v>3</v>
      </c>
      <c r="I88" s="591">
        <v>9</v>
      </c>
      <c r="J88" s="595">
        <v>7</v>
      </c>
      <c r="K88" s="571">
        <v>6</v>
      </c>
      <c r="L88" s="591">
        <v>1</v>
      </c>
      <c r="M88" s="595">
        <v>8</v>
      </c>
      <c r="N88" s="571">
        <v>6</v>
      </c>
      <c r="O88" s="591">
        <v>4</v>
      </c>
      <c r="P88" s="595">
        <v>3</v>
      </c>
      <c r="Q88" s="571">
        <v>3</v>
      </c>
      <c r="R88" s="591">
        <v>6</v>
      </c>
      <c r="S88" s="595">
        <v>3</v>
      </c>
      <c r="T88" s="571">
        <v>9</v>
      </c>
      <c r="U88" s="591">
        <v>4</v>
      </c>
      <c r="V88" s="595">
        <v>4</v>
      </c>
      <c r="W88" s="571">
        <v>8</v>
      </c>
      <c r="X88" s="591">
        <v>3</v>
      </c>
      <c r="Y88" s="595">
        <v>1</v>
      </c>
      <c r="Z88" s="571">
        <v>5</v>
      </c>
      <c r="AA88" s="591">
        <v>2</v>
      </c>
      <c r="AB88" s="595">
        <v>3</v>
      </c>
      <c r="AC88" s="571">
        <v>1</v>
      </c>
      <c r="AD88" s="591">
        <v>5</v>
      </c>
      <c r="AE88" s="595">
        <v>7</v>
      </c>
      <c r="AF88" s="571">
        <v>3</v>
      </c>
      <c r="AG88" s="591">
        <v>3</v>
      </c>
      <c r="AH88" s="595">
        <v>10</v>
      </c>
      <c r="AI88" s="571">
        <v>5</v>
      </c>
      <c r="AJ88" s="591">
        <v>0</v>
      </c>
      <c r="AK88" s="595">
        <v>3</v>
      </c>
      <c r="AL88" s="571">
        <v>11</v>
      </c>
      <c r="AM88" s="591">
        <v>1</v>
      </c>
      <c r="AN88" s="595">
        <v>2</v>
      </c>
      <c r="AO88" s="571">
        <v>3</v>
      </c>
      <c r="AP88" s="591">
        <v>2</v>
      </c>
      <c r="AQ88" s="595">
        <v>3</v>
      </c>
      <c r="AR88" s="458">
        <f t="shared" si="1"/>
        <v>157</v>
      </c>
    </row>
    <row r="89" spans="1:44" ht="22.9" customHeight="1" x14ac:dyDescent="0.25">
      <c r="A89" s="568">
        <v>0</v>
      </c>
      <c r="B89" s="568">
        <v>0</v>
      </c>
      <c r="C89" s="454">
        <v>80</v>
      </c>
      <c r="D89" s="466" t="s">
        <v>364</v>
      </c>
      <c r="E89" s="456" t="s">
        <v>365</v>
      </c>
      <c r="F89" s="457" t="s">
        <v>198</v>
      </c>
      <c r="G89" s="617" t="s">
        <v>366</v>
      </c>
      <c r="H89" s="571">
        <v>13</v>
      </c>
      <c r="I89" s="591">
        <v>7</v>
      </c>
      <c r="J89" s="595">
        <v>8</v>
      </c>
      <c r="K89" s="571">
        <v>9</v>
      </c>
      <c r="L89" s="591">
        <v>4</v>
      </c>
      <c r="M89" s="595">
        <v>7</v>
      </c>
      <c r="N89" s="571">
        <v>13</v>
      </c>
      <c r="O89" s="591">
        <v>6</v>
      </c>
      <c r="P89" s="595">
        <v>19</v>
      </c>
      <c r="Q89" s="571">
        <v>19</v>
      </c>
      <c r="R89" s="591">
        <v>12</v>
      </c>
      <c r="S89" s="595">
        <v>10</v>
      </c>
      <c r="T89" s="571">
        <v>22</v>
      </c>
      <c r="U89" s="591">
        <v>4</v>
      </c>
      <c r="V89" s="595">
        <v>5</v>
      </c>
      <c r="W89" s="571">
        <v>15</v>
      </c>
      <c r="X89" s="591">
        <v>11</v>
      </c>
      <c r="Y89" s="595">
        <v>8</v>
      </c>
      <c r="Z89" s="571">
        <v>12</v>
      </c>
      <c r="AA89" s="591">
        <v>7</v>
      </c>
      <c r="AB89" s="595">
        <v>4</v>
      </c>
      <c r="AC89" s="571">
        <v>8</v>
      </c>
      <c r="AD89" s="591">
        <v>6</v>
      </c>
      <c r="AE89" s="595">
        <v>5</v>
      </c>
      <c r="AF89" s="571">
        <v>10</v>
      </c>
      <c r="AG89" s="591">
        <v>1</v>
      </c>
      <c r="AH89" s="595">
        <v>8</v>
      </c>
      <c r="AI89" s="571">
        <v>5</v>
      </c>
      <c r="AJ89" s="591">
        <v>4</v>
      </c>
      <c r="AK89" s="595">
        <v>5</v>
      </c>
      <c r="AL89" s="571">
        <v>6</v>
      </c>
      <c r="AM89" s="591">
        <v>3</v>
      </c>
      <c r="AN89" s="595">
        <v>8</v>
      </c>
      <c r="AO89" s="571">
        <v>7</v>
      </c>
      <c r="AP89" s="591">
        <v>1</v>
      </c>
      <c r="AQ89" s="595">
        <v>5</v>
      </c>
      <c r="AR89" s="458">
        <f t="shared" si="1"/>
        <v>297</v>
      </c>
    </row>
    <row r="90" spans="1:44" ht="22.9" customHeight="1" x14ac:dyDescent="0.25">
      <c r="A90" s="568">
        <v>0</v>
      </c>
      <c r="B90" s="568">
        <v>0</v>
      </c>
      <c r="C90" s="454">
        <v>81</v>
      </c>
      <c r="D90" s="455" t="s">
        <v>367</v>
      </c>
      <c r="E90" s="456" t="s">
        <v>368</v>
      </c>
      <c r="F90" s="457" t="s">
        <v>176</v>
      </c>
      <c r="G90" s="617" t="s">
        <v>369</v>
      </c>
      <c r="H90" s="571">
        <v>0</v>
      </c>
      <c r="I90" s="591">
        <v>1</v>
      </c>
      <c r="J90" s="595">
        <v>0</v>
      </c>
      <c r="K90" s="571">
        <v>0</v>
      </c>
      <c r="L90" s="591">
        <v>1</v>
      </c>
      <c r="M90" s="595">
        <v>0</v>
      </c>
      <c r="N90" s="571">
        <v>2</v>
      </c>
      <c r="O90" s="591">
        <v>0</v>
      </c>
      <c r="P90" s="595">
        <v>1</v>
      </c>
      <c r="Q90" s="571">
        <v>0</v>
      </c>
      <c r="R90" s="591">
        <v>0</v>
      </c>
      <c r="S90" s="595">
        <v>1</v>
      </c>
      <c r="T90" s="571">
        <v>4</v>
      </c>
      <c r="U90" s="591">
        <v>0</v>
      </c>
      <c r="V90" s="595">
        <v>1</v>
      </c>
      <c r="W90" s="571">
        <v>1</v>
      </c>
      <c r="X90" s="591">
        <v>0</v>
      </c>
      <c r="Y90" s="595">
        <v>1</v>
      </c>
      <c r="Z90" s="571">
        <v>0</v>
      </c>
      <c r="AA90" s="591">
        <v>0</v>
      </c>
      <c r="AB90" s="595">
        <v>1</v>
      </c>
      <c r="AC90" s="571">
        <v>0</v>
      </c>
      <c r="AD90" s="591">
        <v>1</v>
      </c>
      <c r="AE90" s="595">
        <v>0</v>
      </c>
      <c r="AF90" s="571">
        <v>0</v>
      </c>
      <c r="AG90" s="591">
        <v>0</v>
      </c>
      <c r="AH90" s="595">
        <v>1</v>
      </c>
      <c r="AI90" s="571">
        <v>1</v>
      </c>
      <c r="AJ90" s="591">
        <v>0</v>
      </c>
      <c r="AK90" s="595">
        <v>1</v>
      </c>
      <c r="AL90" s="571">
        <v>0</v>
      </c>
      <c r="AM90" s="591">
        <v>0</v>
      </c>
      <c r="AN90" s="595">
        <v>0</v>
      </c>
      <c r="AO90" s="571">
        <v>1</v>
      </c>
      <c r="AP90" s="591">
        <v>1</v>
      </c>
      <c r="AQ90" s="595">
        <v>0</v>
      </c>
      <c r="AR90" s="458">
        <f t="shared" si="1"/>
        <v>20</v>
      </c>
    </row>
    <row r="91" spans="1:44" ht="22.9" customHeight="1" x14ac:dyDescent="0.25">
      <c r="A91" s="568">
        <v>0</v>
      </c>
      <c r="B91" s="568">
        <v>0</v>
      </c>
      <c r="C91" s="454">
        <v>82</v>
      </c>
      <c r="D91" s="455" t="s">
        <v>370</v>
      </c>
      <c r="E91" s="456" t="s">
        <v>371</v>
      </c>
      <c r="F91" s="457" t="s">
        <v>372</v>
      </c>
      <c r="G91" s="617" t="s">
        <v>373</v>
      </c>
      <c r="H91" s="571">
        <v>5</v>
      </c>
      <c r="I91" s="591">
        <v>2</v>
      </c>
      <c r="J91" s="595">
        <v>6</v>
      </c>
      <c r="K91" s="571">
        <v>5</v>
      </c>
      <c r="L91" s="591">
        <v>1</v>
      </c>
      <c r="M91" s="595">
        <v>0</v>
      </c>
      <c r="N91" s="571">
        <v>4</v>
      </c>
      <c r="O91" s="591">
        <v>2</v>
      </c>
      <c r="P91" s="595">
        <v>1</v>
      </c>
      <c r="Q91" s="571">
        <v>4</v>
      </c>
      <c r="R91" s="591">
        <v>1</v>
      </c>
      <c r="S91" s="595">
        <v>1</v>
      </c>
      <c r="T91" s="571">
        <v>7</v>
      </c>
      <c r="U91" s="591">
        <v>3</v>
      </c>
      <c r="V91" s="595">
        <v>0</v>
      </c>
      <c r="W91" s="571">
        <v>6</v>
      </c>
      <c r="X91" s="591">
        <v>3</v>
      </c>
      <c r="Y91" s="595">
        <v>4</v>
      </c>
      <c r="Z91" s="571">
        <v>5</v>
      </c>
      <c r="AA91" s="591">
        <v>1</v>
      </c>
      <c r="AB91" s="595">
        <v>0</v>
      </c>
      <c r="AC91" s="571">
        <v>1</v>
      </c>
      <c r="AD91" s="591">
        <v>0</v>
      </c>
      <c r="AE91" s="595">
        <v>0</v>
      </c>
      <c r="AF91" s="571">
        <v>4</v>
      </c>
      <c r="AG91" s="591">
        <v>2</v>
      </c>
      <c r="AH91" s="595">
        <v>3</v>
      </c>
      <c r="AI91" s="571">
        <v>0</v>
      </c>
      <c r="AJ91" s="591">
        <v>3</v>
      </c>
      <c r="AK91" s="595">
        <v>0</v>
      </c>
      <c r="AL91" s="571">
        <v>5</v>
      </c>
      <c r="AM91" s="591">
        <v>0</v>
      </c>
      <c r="AN91" s="595">
        <v>0</v>
      </c>
      <c r="AO91" s="571">
        <v>1</v>
      </c>
      <c r="AP91" s="591">
        <v>0</v>
      </c>
      <c r="AQ91" s="595">
        <v>3</v>
      </c>
      <c r="AR91" s="458">
        <f t="shared" si="1"/>
        <v>83</v>
      </c>
    </row>
    <row r="92" spans="1:44" ht="22.9" customHeight="1" x14ac:dyDescent="0.25">
      <c r="A92" s="568">
        <v>0</v>
      </c>
      <c r="B92" s="568">
        <v>0</v>
      </c>
      <c r="C92" s="454">
        <v>83</v>
      </c>
      <c r="D92" s="455" t="s">
        <v>374</v>
      </c>
      <c r="E92" s="456" t="s">
        <v>375</v>
      </c>
      <c r="F92" s="468" t="s">
        <v>154</v>
      </c>
      <c r="G92" s="618" t="s">
        <v>376</v>
      </c>
      <c r="H92" s="571">
        <v>0</v>
      </c>
      <c r="I92" s="591">
        <v>0</v>
      </c>
      <c r="J92" s="595">
        <v>0</v>
      </c>
      <c r="K92" s="571">
        <v>0</v>
      </c>
      <c r="L92" s="591">
        <v>0</v>
      </c>
      <c r="M92" s="595">
        <v>0</v>
      </c>
      <c r="N92" s="571">
        <v>0</v>
      </c>
      <c r="O92" s="591">
        <v>0</v>
      </c>
      <c r="P92" s="595">
        <v>0</v>
      </c>
      <c r="Q92" s="571">
        <v>0</v>
      </c>
      <c r="R92" s="591">
        <v>0</v>
      </c>
      <c r="S92" s="595">
        <v>0</v>
      </c>
      <c r="T92" s="571">
        <v>2</v>
      </c>
      <c r="U92" s="591">
        <v>0</v>
      </c>
      <c r="V92" s="595">
        <v>0</v>
      </c>
      <c r="W92" s="571">
        <v>0</v>
      </c>
      <c r="X92" s="591">
        <v>0</v>
      </c>
      <c r="Y92" s="595">
        <v>0</v>
      </c>
      <c r="Z92" s="571">
        <v>0</v>
      </c>
      <c r="AA92" s="591">
        <v>0</v>
      </c>
      <c r="AB92" s="595">
        <v>0</v>
      </c>
      <c r="AC92" s="571">
        <v>0</v>
      </c>
      <c r="AD92" s="591">
        <v>2</v>
      </c>
      <c r="AE92" s="595">
        <v>0</v>
      </c>
      <c r="AF92" s="571">
        <v>0</v>
      </c>
      <c r="AG92" s="591">
        <v>0</v>
      </c>
      <c r="AH92" s="595">
        <v>1</v>
      </c>
      <c r="AI92" s="571">
        <v>0</v>
      </c>
      <c r="AJ92" s="591">
        <v>0</v>
      </c>
      <c r="AK92" s="595">
        <v>0</v>
      </c>
      <c r="AL92" s="571">
        <v>0</v>
      </c>
      <c r="AM92" s="591">
        <v>0</v>
      </c>
      <c r="AN92" s="595">
        <v>0</v>
      </c>
      <c r="AO92" s="571">
        <v>1</v>
      </c>
      <c r="AP92" s="591">
        <v>0</v>
      </c>
      <c r="AQ92" s="595">
        <v>0</v>
      </c>
      <c r="AR92" s="467">
        <f t="shared" si="1"/>
        <v>6</v>
      </c>
    </row>
    <row r="93" spans="1:44" ht="22.9" customHeight="1" x14ac:dyDescent="0.25">
      <c r="A93" s="568">
        <v>0</v>
      </c>
      <c r="B93" s="568">
        <v>0</v>
      </c>
      <c r="C93" s="454">
        <v>84</v>
      </c>
      <c r="D93" s="466" t="s">
        <v>377</v>
      </c>
      <c r="E93" s="456" t="s">
        <v>378</v>
      </c>
      <c r="F93" s="457" t="s">
        <v>198</v>
      </c>
      <c r="G93" s="617" t="s">
        <v>379</v>
      </c>
      <c r="H93" s="571">
        <v>5</v>
      </c>
      <c r="I93" s="591">
        <v>5</v>
      </c>
      <c r="J93" s="595">
        <v>0</v>
      </c>
      <c r="K93" s="571">
        <v>1</v>
      </c>
      <c r="L93" s="591">
        <v>1</v>
      </c>
      <c r="M93" s="595">
        <v>1</v>
      </c>
      <c r="N93" s="571">
        <v>1</v>
      </c>
      <c r="O93" s="591">
        <v>1</v>
      </c>
      <c r="P93" s="595">
        <v>0</v>
      </c>
      <c r="Q93" s="571">
        <v>1</v>
      </c>
      <c r="R93" s="591">
        <v>0</v>
      </c>
      <c r="S93" s="595">
        <v>2</v>
      </c>
      <c r="T93" s="571">
        <v>1</v>
      </c>
      <c r="U93" s="591">
        <v>2</v>
      </c>
      <c r="V93" s="595">
        <v>1</v>
      </c>
      <c r="W93" s="571">
        <v>1</v>
      </c>
      <c r="X93" s="591">
        <v>0</v>
      </c>
      <c r="Y93" s="595">
        <v>2</v>
      </c>
      <c r="Z93" s="571">
        <v>0</v>
      </c>
      <c r="AA93" s="591">
        <v>0</v>
      </c>
      <c r="AB93" s="595">
        <v>0</v>
      </c>
      <c r="AC93" s="571">
        <v>0</v>
      </c>
      <c r="AD93" s="591">
        <v>0</v>
      </c>
      <c r="AE93" s="595">
        <v>2</v>
      </c>
      <c r="AF93" s="571">
        <v>0</v>
      </c>
      <c r="AG93" s="591">
        <v>0</v>
      </c>
      <c r="AH93" s="595">
        <v>1</v>
      </c>
      <c r="AI93" s="571">
        <v>1</v>
      </c>
      <c r="AJ93" s="591">
        <v>1</v>
      </c>
      <c r="AK93" s="595">
        <v>1</v>
      </c>
      <c r="AL93" s="571">
        <v>1</v>
      </c>
      <c r="AM93" s="591">
        <v>0</v>
      </c>
      <c r="AN93" s="595">
        <v>0</v>
      </c>
      <c r="AO93" s="571">
        <v>0</v>
      </c>
      <c r="AP93" s="591">
        <v>0</v>
      </c>
      <c r="AQ93" s="595">
        <v>1</v>
      </c>
      <c r="AR93" s="458">
        <f t="shared" si="1"/>
        <v>33</v>
      </c>
    </row>
    <row r="94" spans="1:44" ht="22.9" customHeight="1" x14ac:dyDescent="0.25">
      <c r="A94" s="568">
        <v>0</v>
      </c>
      <c r="B94" s="568">
        <v>0</v>
      </c>
      <c r="C94" s="454">
        <v>85</v>
      </c>
      <c r="D94" s="466" t="s">
        <v>380</v>
      </c>
      <c r="E94" s="456" t="s">
        <v>378</v>
      </c>
      <c r="F94" s="457" t="s">
        <v>198</v>
      </c>
      <c r="G94" s="617" t="s">
        <v>381</v>
      </c>
      <c r="H94" s="571">
        <v>10</v>
      </c>
      <c r="I94" s="591">
        <v>1</v>
      </c>
      <c r="J94" s="595">
        <v>3</v>
      </c>
      <c r="K94" s="571">
        <v>13</v>
      </c>
      <c r="L94" s="591">
        <v>2</v>
      </c>
      <c r="M94" s="595">
        <v>3</v>
      </c>
      <c r="N94" s="571">
        <v>15</v>
      </c>
      <c r="O94" s="591">
        <v>2</v>
      </c>
      <c r="P94" s="595">
        <v>9</v>
      </c>
      <c r="Q94" s="571">
        <v>10</v>
      </c>
      <c r="R94" s="591">
        <v>0</v>
      </c>
      <c r="S94" s="595">
        <v>6</v>
      </c>
      <c r="T94" s="571">
        <v>15</v>
      </c>
      <c r="U94" s="591">
        <v>3</v>
      </c>
      <c r="V94" s="595">
        <v>3</v>
      </c>
      <c r="W94" s="571">
        <v>13</v>
      </c>
      <c r="X94" s="591">
        <v>2</v>
      </c>
      <c r="Y94" s="595">
        <v>3</v>
      </c>
      <c r="Z94" s="571">
        <v>15</v>
      </c>
      <c r="AA94" s="591">
        <v>1</v>
      </c>
      <c r="AB94" s="595">
        <v>6</v>
      </c>
      <c r="AC94" s="571">
        <v>11</v>
      </c>
      <c r="AD94" s="591">
        <v>1</v>
      </c>
      <c r="AE94" s="595">
        <v>5</v>
      </c>
      <c r="AF94" s="571">
        <v>8</v>
      </c>
      <c r="AG94" s="591">
        <v>1</v>
      </c>
      <c r="AH94" s="595">
        <v>6</v>
      </c>
      <c r="AI94" s="571">
        <v>10</v>
      </c>
      <c r="AJ94" s="591">
        <v>0</v>
      </c>
      <c r="AK94" s="595">
        <v>6</v>
      </c>
      <c r="AL94" s="571">
        <v>12</v>
      </c>
      <c r="AM94" s="591">
        <v>1</v>
      </c>
      <c r="AN94" s="595">
        <v>7</v>
      </c>
      <c r="AO94" s="571">
        <v>10</v>
      </c>
      <c r="AP94" s="591">
        <v>1</v>
      </c>
      <c r="AQ94" s="595">
        <v>6</v>
      </c>
      <c r="AR94" s="458">
        <f t="shared" si="1"/>
        <v>220</v>
      </c>
    </row>
    <row r="95" spans="1:44" ht="22.9" customHeight="1" x14ac:dyDescent="0.25">
      <c r="A95" s="568">
        <v>0</v>
      </c>
      <c r="B95" s="568">
        <v>0</v>
      </c>
      <c r="C95" s="454">
        <v>86</v>
      </c>
      <c r="D95" s="466" t="s">
        <v>382</v>
      </c>
      <c r="E95" s="456" t="s">
        <v>378</v>
      </c>
      <c r="F95" s="457" t="s">
        <v>198</v>
      </c>
      <c r="G95" s="617" t="s">
        <v>383</v>
      </c>
      <c r="H95" s="571">
        <v>9</v>
      </c>
      <c r="I95" s="591">
        <v>2</v>
      </c>
      <c r="J95" s="595">
        <v>6</v>
      </c>
      <c r="K95" s="571">
        <v>13</v>
      </c>
      <c r="L95" s="591">
        <v>0</v>
      </c>
      <c r="M95" s="595">
        <v>1</v>
      </c>
      <c r="N95" s="571">
        <v>7</v>
      </c>
      <c r="O95" s="591">
        <v>0</v>
      </c>
      <c r="P95" s="595">
        <v>3</v>
      </c>
      <c r="Q95" s="571">
        <v>7</v>
      </c>
      <c r="R95" s="591">
        <v>2</v>
      </c>
      <c r="S95" s="595">
        <v>2</v>
      </c>
      <c r="T95" s="571">
        <v>16</v>
      </c>
      <c r="U95" s="591">
        <v>1</v>
      </c>
      <c r="V95" s="595">
        <v>2</v>
      </c>
      <c r="W95" s="571">
        <v>6</v>
      </c>
      <c r="X95" s="591">
        <v>2</v>
      </c>
      <c r="Y95" s="595">
        <v>3</v>
      </c>
      <c r="Z95" s="571">
        <v>11</v>
      </c>
      <c r="AA95" s="591">
        <v>3</v>
      </c>
      <c r="AB95" s="595">
        <v>2</v>
      </c>
      <c r="AC95" s="571">
        <v>7</v>
      </c>
      <c r="AD95" s="591">
        <v>1</v>
      </c>
      <c r="AE95" s="595">
        <v>6</v>
      </c>
      <c r="AF95" s="571">
        <v>17</v>
      </c>
      <c r="AG95" s="591">
        <v>3</v>
      </c>
      <c r="AH95" s="595">
        <v>5</v>
      </c>
      <c r="AI95" s="571">
        <v>6</v>
      </c>
      <c r="AJ95" s="591">
        <v>5</v>
      </c>
      <c r="AK95" s="595">
        <v>5</v>
      </c>
      <c r="AL95" s="571">
        <v>8</v>
      </c>
      <c r="AM95" s="591">
        <v>1</v>
      </c>
      <c r="AN95" s="595">
        <v>0</v>
      </c>
      <c r="AO95" s="571">
        <v>6</v>
      </c>
      <c r="AP95" s="591">
        <v>3</v>
      </c>
      <c r="AQ95" s="595">
        <v>0</v>
      </c>
      <c r="AR95" s="458">
        <f t="shared" si="1"/>
        <v>171</v>
      </c>
    </row>
    <row r="96" spans="1:44" ht="22.9" customHeight="1" x14ac:dyDescent="0.25">
      <c r="A96" s="568">
        <v>0</v>
      </c>
      <c r="B96" s="568">
        <v>0</v>
      </c>
      <c r="C96" s="454">
        <v>87</v>
      </c>
      <c r="D96" s="455" t="s">
        <v>384</v>
      </c>
      <c r="E96" s="456" t="s">
        <v>378</v>
      </c>
      <c r="F96" s="457" t="s">
        <v>198</v>
      </c>
      <c r="G96" s="617" t="s">
        <v>385</v>
      </c>
      <c r="H96" s="571">
        <v>0</v>
      </c>
      <c r="I96" s="591">
        <v>1</v>
      </c>
      <c r="J96" s="595">
        <v>0</v>
      </c>
      <c r="K96" s="571">
        <v>0</v>
      </c>
      <c r="L96" s="591">
        <v>0</v>
      </c>
      <c r="M96" s="595">
        <v>0</v>
      </c>
      <c r="N96" s="571">
        <v>0</v>
      </c>
      <c r="O96" s="591">
        <v>0</v>
      </c>
      <c r="P96" s="595">
        <v>0</v>
      </c>
      <c r="Q96" s="571">
        <v>0</v>
      </c>
      <c r="R96" s="591">
        <v>0</v>
      </c>
      <c r="S96" s="595">
        <v>0</v>
      </c>
      <c r="T96" s="571">
        <v>0</v>
      </c>
      <c r="U96" s="591">
        <v>0</v>
      </c>
      <c r="V96" s="595">
        <v>0</v>
      </c>
      <c r="W96" s="571">
        <v>0</v>
      </c>
      <c r="X96" s="591">
        <v>0</v>
      </c>
      <c r="Y96" s="595">
        <v>0</v>
      </c>
      <c r="Z96" s="571">
        <v>0</v>
      </c>
      <c r="AA96" s="591">
        <v>0</v>
      </c>
      <c r="AB96" s="595">
        <v>0</v>
      </c>
      <c r="AC96" s="571">
        <v>0</v>
      </c>
      <c r="AD96" s="591">
        <v>0</v>
      </c>
      <c r="AE96" s="595">
        <v>0</v>
      </c>
      <c r="AF96" s="571">
        <v>0</v>
      </c>
      <c r="AG96" s="591">
        <v>0</v>
      </c>
      <c r="AH96" s="595">
        <v>0</v>
      </c>
      <c r="AI96" s="571">
        <v>0</v>
      </c>
      <c r="AJ96" s="591">
        <v>0</v>
      </c>
      <c r="AK96" s="595">
        <v>0</v>
      </c>
      <c r="AL96" s="571">
        <v>0</v>
      </c>
      <c r="AM96" s="591">
        <v>0</v>
      </c>
      <c r="AN96" s="595">
        <v>4</v>
      </c>
      <c r="AO96" s="571">
        <v>0</v>
      </c>
      <c r="AP96" s="591">
        <v>0</v>
      </c>
      <c r="AQ96" s="595">
        <v>0</v>
      </c>
      <c r="AR96" s="458">
        <f t="shared" si="1"/>
        <v>5</v>
      </c>
    </row>
    <row r="97" spans="1:44" ht="22.9" customHeight="1" x14ac:dyDescent="0.25">
      <c r="A97" s="568">
        <v>0</v>
      </c>
      <c r="B97" s="568">
        <v>0</v>
      </c>
      <c r="C97" s="454">
        <v>88</v>
      </c>
      <c r="D97" s="455" t="s">
        <v>386</v>
      </c>
      <c r="E97" s="456" t="s">
        <v>378</v>
      </c>
      <c r="F97" s="457" t="s">
        <v>198</v>
      </c>
      <c r="G97" s="617" t="s">
        <v>387</v>
      </c>
      <c r="H97" s="571">
        <v>0</v>
      </c>
      <c r="I97" s="591">
        <v>1</v>
      </c>
      <c r="J97" s="595">
        <v>0</v>
      </c>
      <c r="K97" s="571">
        <v>3</v>
      </c>
      <c r="L97" s="591">
        <v>0</v>
      </c>
      <c r="M97" s="595">
        <v>0</v>
      </c>
      <c r="N97" s="571">
        <v>0</v>
      </c>
      <c r="O97" s="591">
        <v>0</v>
      </c>
      <c r="P97" s="595">
        <v>3</v>
      </c>
      <c r="Q97" s="571">
        <v>1</v>
      </c>
      <c r="R97" s="591">
        <v>0</v>
      </c>
      <c r="S97" s="595">
        <v>2</v>
      </c>
      <c r="T97" s="571">
        <v>2</v>
      </c>
      <c r="U97" s="591">
        <v>0</v>
      </c>
      <c r="V97" s="595">
        <v>0</v>
      </c>
      <c r="W97" s="571">
        <v>1</v>
      </c>
      <c r="X97" s="591">
        <v>0</v>
      </c>
      <c r="Y97" s="595">
        <v>0</v>
      </c>
      <c r="Z97" s="571">
        <v>0</v>
      </c>
      <c r="AA97" s="591">
        <v>0</v>
      </c>
      <c r="AB97" s="595">
        <v>1</v>
      </c>
      <c r="AC97" s="571">
        <v>0</v>
      </c>
      <c r="AD97" s="591">
        <v>0</v>
      </c>
      <c r="AE97" s="595">
        <v>0</v>
      </c>
      <c r="AF97" s="571">
        <v>1</v>
      </c>
      <c r="AG97" s="591">
        <v>0</v>
      </c>
      <c r="AH97" s="595">
        <v>0</v>
      </c>
      <c r="AI97" s="571">
        <v>2</v>
      </c>
      <c r="AJ97" s="591">
        <v>0</v>
      </c>
      <c r="AK97" s="595">
        <v>0</v>
      </c>
      <c r="AL97" s="571">
        <v>0</v>
      </c>
      <c r="AM97" s="591">
        <v>0</v>
      </c>
      <c r="AN97" s="595">
        <v>0</v>
      </c>
      <c r="AO97" s="571">
        <v>0</v>
      </c>
      <c r="AP97" s="591">
        <v>0</v>
      </c>
      <c r="AQ97" s="595">
        <v>0</v>
      </c>
      <c r="AR97" s="458">
        <f t="shared" si="1"/>
        <v>17</v>
      </c>
    </row>
    <row r="98" spans="1:44" ht="22.9" customHeight="1" x14ac:dyDescent="0.25">
      <c r="A98" s="568">
        <v>0</v>
      </c>
      <c r="B98" s="568">
        <v>0</v>
      </c>
      <c r="C98" s="454">
        <v>89</v>
      </c>
      <c r="D98" s="455" t="s">
        <v>388</v>
      </c>
      <c r="E98" s="456" t="s">
        <v>175</v>
      </c>
      <c r="F98" s="457" t="s">
        <v>176</v>
      </c>
      <c r="G98" s="617" t="s">
        <v>389</v>
      </c>
      <c r="H98" s="571">
        <v>0</v>
      </c>
      <c r="I98" s="591">
        <v>0</v>
      </c>
      <c r="J98" s="595">
        <v>0</v>
      </c>
      <c r="K98" s="571">
        <v>0</v>
      </c>
      <c r="L98" s="591">
        <v>0</v>
      </c>
      <c r="M98" s="595">
        <v>0</v>
      </c>
      <c r="N98" s="571">
        <v>0</v>
      </c>
      <c r="O98" s="591">
        <v>0</v>
      </c>
      <c r="P98" s="595">
        <v>0</v>
      </c>
      <c r="Q98" s="571">
        <v>0</v>
      </c>
      <c r="R98" s="591">
        <v>0</v>
      </c>
      <c r="S98" s="595">
        <v>0</v>
      </c>
      <c r="T98" s="571">
        <v>0</v>
      </c>
      <c r="U98" s="591">
        <v>0</v>
      </c>
      <c r="V98" s="595">
        <v>0</v>
      </c>
      <c r="W98" s="571">
        <v>0</v>
      </c>
      <c r="X98" s="591">
        <v>0</v>
      </c>
      <c r="Y98" s="595">
        <v>0</v>
      </c>
      <c r="Z98" s="571">
        <v>0</v>
      </c>
      <c r="AA98" s="591">
        <v>0</v>
      </c>
      <c r="AB98" s="595">
        <v>0</v>
      </c>
      <c r="AC98" s="571">
        <v>0</v>
      </c>
      <c r="AD98" s="591">
        <v>0</v>
      </c>
      <c r="AE98" s="595">
        <v>0</v>
      </c>
      <c r="AF98" s="571">
        <v>0</v>
      </c>
      <c r="AG98" s="591">
        <v>0</v>
      </c>
      <c r="AH98" s="595">
        <v>0</v>
      </c>
      <c r="AI98" s="571">
        <v>0</v>
      </c>
      <c r="AJ98" s="591">
        <v>0</v>
      </c>
      <c r="AK98" s="595">
        <v>0</v>
      </c>
      <c r="AL98" s="571">
        <v>0</v>
      </c>
      <c r="AM98" s="591">
        <v>0</v>
      </c>
      <c r="AN98" s="595">
        <v>0</v>
      </c>
      <c r="AO98" s="571">
        <v>0</v>
      </c>
      <c r="AP98" s="591">
        <v>0</v>
      </c>
      <c r="AQ98" s="595">
        <v>0</v>
      </c>
      <c r="AR98" s="458">
        <f t="shared" si="1"/>
        <v>0</v>
      </c>
    </row>
    <row r="99" spans="1:44" ht="22.9" customHeight="1" x14ac:dyDescent="0.25">
      <c r="A99" s="568">
        <v>0</v>
      </c>
      <c r="B99" s="568">
        <v>0</v>
      </c>
      <c r="C99" s="454">
        <v>90</v>
      </c>
      <c r="D99" s="455" t="s">
        <v>390</v>
      </c>
      <c r="E99" s="456" t="s">
        <v>175</v>
      </c>
      <c r="F99" s="457" t="s">
        <v>391</v>
      </c>
      <c r="G99" s="617" t="s">
        <v>392</v>
      </c>
      <c r="H99" s="571">
        <v>0</v>
      </c>
      <c r="I99" s="591">
        <v>0</v>
      </c>
      <c r="J99" s="595">
        <v>0</v>
      </c>
      <c r="K99" s="571">
        <v>0</v>
      </c>
      <c r="L99" s="591">
        <v>0</v>
      </c>
      <c r="M99" s="595">
        <v>0</v>
      </c>
      <c r="N99" s="571">
        <v>0</v>
      </c>
      <c r="O99" s="591">
        <v>0</v>
      </c>
      <c r="P99" s="595">
        <v>0</v>
      </c>
      <c r="Q99" s="571">
        <v>0</v>
      </c>
      <c r="R99" s="591">
        <v>0</v>
      </c>
      <c r="S99" s="595">
        <v>0</v>
      </c>
      <c r="T99" s="571">
        <v>0</v>
      </c>
      <c r="U99" s="591">
        <v>0</v>
      </c>
      <c r="V99" s="595">
        <v>0</v>
      </c>
      <c r="W99" s="571">
        <v>0</v>
      </c>
      <c r="X99" s="591">
        <v>0</v>
      </c>
      <c r="Y99" s="595">
        <v>0</v>
      </c>
      <c r="Z99" s="571">
        <v>0</v>
      </c>
      <c r="AA99" s="591">
        <v>0</v>
      </c>
      <c r="AB99" s="595">
        <v>0</v>
      </c>
      <c r="AC99" s="571">
        <v>0</v>
      </c>
      <c r="AD99" s="591">
        <v>0</v>
      </c>
      <c r="AE99" s="595">
        <v>0</v>
      </c>
      <c r="AF99" s="571">
        <v>0</v>
      </c>
      <c r="AG99" s="591">
        <v>0</v>
      </c>
      <c r="AH99" s="595">
        <v>1</v>
      </c>
      <c r="AI99" s="571">
        <v>0</v>
      </c>
      <c r="AJ99" s="591">
        <v>0</v>
      </c>
      <c r="AK99" s="595">
        <v>0</v>
      </c>
      <c r="AL99" s="571">
        <v>0</v>
      </c>
      <c r="AM99" s="591">
        <v>0</v>
      </c>
      <c r="AN99" s="595">
        <v>0</v>
      </c>
      <c r="AO99" s="571">
        <v>0</v>
      </c>
      <c r="AP99" s="591">
        <v>0</v>
      </c>
      <c r="AQ99" s="595">
        <v>0</v>
      </c>
      <c r="AR99" s="458">
        <f t="shared" si="1"/>
        <v>1</v>
      </c>
    </row>
    <row r="100" spans="1:44" ht="22.9" customHeight="1" x14ac:dyDescent="0.25">
      <c r="A100" s="568">
        <v>0</v>
      </c>
      <c r="B100" s="568">
        <v>0</v>
      </c>
      <c r="C100" s="454">
        <v>91</v>
      </c>
      <c r="D100" s="455" t="s">
        <v>393</v>
      </c>
      <c r="E100" s="456" t="s">
        <v>175</v>
      </c>
      <c r="F100" s="457" t="s">
        <v>176</v>
      </c>
      <c r="G100" s="617" t="s">
        <v>394</v>
      </c>
      <c r="H100" s="571">
        <v>0</v>
      </c>
      <c r="I100" s="591">
        <v>0</v>
      </c>
      <c r="J100" s="595">
        <v>0</v>
      </c>
      <c r="K100" s="571">
        <v>0</v>
      </c>
      <c r="L100" s="591">
        <v>0</v>
      </c>
      <c r="M100" s="595">
        <v>0</v>
      </c>
      <c r="N100" s="571">
        <v>0</v>
      </c>
      <c r="O100" s="591">
        <v>0</v>
      </c>
      <c r="P100" s="595">
        <v>0</v>
      </c>
      <c r="Q100" s="571">
        <v>0</v>
      </c>
      <c r="R100" s="591">
        <v>0</v>
      </c>
      <c r="S100" s="595">
        <v>0</v>
      </c>
      <c r="T100" s="571">
        <v>0</v>
      </c>
      <c r="U100" s="591">
        <v>0</v>
      </c>
      <c r="V100" s="595">
        <v>0</v>
      </c>
      <c r="W100" s="571">
        <v>0</v>
      </c>
      <c r="X100" s="591">
        <v>0</v>
      </c>
      <c r="Y100" s="595">
        <v>0</v>
      </c>
      <c r="Z100" s="571">
        <v>0</v>
      </c>
      <c r="AA100" s="591">
        <v>0</v>
      </c>
      <c r="AB100" s="595">
        <v>0</v>
      </c>
      <c r="AC100" s="571">
        <v>0</v>
      </c>
      <c r="AD100" s="591">
        <v>0</v>
      </c>
      <c r="AE100" s="595">
        <v>0</v>
      </c>
      <c r="AF100" s="571">
        <v>0</v>
      </c>
      <c r="AG100" s="591">
        <v>0</v>
      </c>
      <c r="AH100" s="595">
        <v>0</v>
      </c>
      <c r="AI100" s="571">
        <v>0</v>
      </c>
      <c r="AJ100" s="591">
        <v>0</v>
      </c>
      <c r="AK100" s="595">
        <v>0</v>
      </c>
      <c r="AL100" s="571">
        <v>0</v>
      </c>
      <c r="AM100" s="591">
        <v>0</v>
      </c>
      <c r="AN100" s="595">
        <v>0</v>
      </c>
      <c r="AO100" s="571">
        <v>0</v>
      </c>
      <c r="AP100" s="591">
        <v>0</v>
      </c>
      <c r="AQ100" s="595">
        <v>0</v>
      </c>
      <c r="AR100" s="458">
        <f t="shared" si="1"/>
        <v>0</v>
      </c>
    </row>
    <row r="101" spans="1:44" ht="22.9" customHeight="1" x14ac:dyDescent="0.25">
      <c r="A101" s="568">
        <v>0</v>
      </c>
      <c r="B101" s="568">
        <v>0</v>
      </c>
      <c r="C101" s="454">
        <v>92</v>
      </c>
      <c r="D101" s="455" t="s">
        <v>395</v>
      </c>
      <c r="E101" s="456" t="s">
        <v>396</v>
      </c>
      <c r="F101" s="457" t="s">
        <v>172</v>
      </c>
      <c r="G101" s="619" t="s">
        <v>397</v>
      </c>
      <c r="H101" s="571">
        <v>0</v>
      </c>
      <c r="I101" s="591">
        <v>1</v>
      </c>
      <c r="J101" s="595">
        <v>0</v>
      </c>
      <c r="K101" s="571">
        <v>0</v>
      </c>
      <c r="L101" s="591">
        <v>0</v>
      </c>
      <c r="M101" s="595">
        <v>0</v>
      </c>
      <c r="N101" s="571">
        <v>0</v>
      </c>
      <c r="O101" s="591">
        <v>0</v>
      </c>
      <c r="P101" s="595">
        <v>0</v>
      </c>
      <c r="Q101" s="571">
        <v>0</v>
      </c>
      <c r="R101" s="591">
        <v>0</v>
      </c>
      <c r="S101" s="595">
        <v>0</v>
      </c>
      <c r="T101" s="571">
        <v>0</v>
      </c>
      <c r="U101" s="591">
        <v>0</v>
      </c>
      <c r="V101" s="595">
        <v>0</v>
      </c>
      <c r="W101" s="571">
        <v>1</v>
      </c>
      <c r="X101" s="591">
        <v>0</v>
      </c>
      <c r="Y101" s="595">
        <v>0</v>
      </c>
      <c r="Z101" s="571">
        <v>0</v>
      </c>
      <c r="AA101" s="591">
        <v>0</v>
      </c>
      <c r="AB101" s="595">
        <v>0</v>
      </c>
      <c r="AC101" s="571">
        <v>1</v>
      </c>
      <c r="AD101" s="591">
        <v>0</v>
      </c>
      <c r="AE101" s="595">
        <v>0</v>
      </c>
      <c r="AF101" s="571">
        <v>0</v>
      </c>
      <c r="AG101" s="591">
        <v>0</v>
      </c>
      <c r="AH101" s="595">
        <v>0</v>
      </c>
      <c r="AI101" s="571">
        <v>0</v>
      </c>
      <c r="AJ101" s="591">
        <v>0</v>
      </c>
      <c r="AK101" s="595">
        <v>0</v>
      </c>
      <c r="AL101" s="571">
        <v>2</v>
      </c>
      <c r="AM101" s="591">
        <v>0</v>
      </c>
      <c r="AN101" s="595">
        <v>0</v>
      </c>
      <c r="AO101" s="571">
        <v>0</v>
      </c>
      <c r="AP101" s="591">
        <v>0</v>
      </c>
      <c r="AQ101" s="595">
        <v>0</v>
      </c>
      <c r="AR101" s="458">
        <f t="shared" si="1"/>
        <v>5</v>
      </c>
    </row>
    <row r="102" spans="1:44" ht="22.9" customHeight="1" x14ac:dyDescent="0.25">
      <c r="A102" s="568">
        <v>0</v>
      </c>
      <c r="B102" s="568">
        <v>0</v>
      </c>
      <c r="C102" s="454">
        <v>93</v>
      </c>
      <c r="D102" s="455" t="s">
        <v>398</v>
      </c>
      <c r="E102" s="456" t="s">
        <v>399</v>
      </c>
      <c r="F102" s="468" t="s">
        <v>154</v>
      </c>
      <c r="G102" s="618" t="s">
        <v>400</v>
      </c>
      <c r="H102" s="571">
        <v>0</v>
      </c>
      <c r="I102" s="591">
        <v>0</v>
      </c>
      <c r="J102" s="595">
        <v>0</v>
      </c>
      <c r="K102" s="571">
        <v>0</v>
      </c>
      <c r="L102" s="591">
        <v>0</v>
      </c>
      <c r="M102" s="595">
        <v>0</v>
      </c>
      <c r="N102" s="571">
        <v>1</v>
      </c>
      <c r="O102" s="591">
        <v>0</v>
      </c>
      <c r="P102" s="595">
        <v>1</v>
      </c>
      <c r="Q102" s="571">
        <v>0</v>
      </c>
      <c r="R102" s="591">
        <v>0</v>
      </c>
      <c r="S102" s="595">
        <v>0</v>
      </c>
      <c r="T102" s="571">
        <v>2</v>
      </c>
      <c r="U102" s="591">
        <v>0</v>
      </c>
      <c r="V102" s="595">
        <v>0</v>
      </c>
      <c r="W102" s="571">
        <v>0</v>
      </c>
      <c r="X102" s="591">
        <v>0</v>
      </c>
      <c r="Y102" s="595">
        <v>0</v>
      </c>
      <c r="Z102" s="571">
        <v>1</v>
      </c>
      <c r="AA102" s="591">
        <v>0</v>
      </c>
      <c r="AB102" s="595">
        <v>0</v>
      </c>
      <c r="AC102" s="571">
        <v>0</v>
      </c>
      <c r="AD102" s="591">
        <v>1</v>
      </c>
      <c r="AE102" s="595">
        <v>0</v>
      </c>
      <c r="AF102" s="571">
        <v>0</v>
      </c>
      <c r="AG102" s="591">
        <v>0</v>
      </c>
      <c r="AH102" s="595">
        <v>0</v>
      </c>
      <c r="AI102" s="571">
        <v>0</v>
      </c>
      <c r="AJ102" s="591">
        <v>0</v>
      </c>
      <c r="AK102" s="595">
        <v>1</v>
      </c>
      <c r="AL102" s="571">
        <v>1</v>
      </c>
      <c r="AM102" s="591">
        <v>0</v>
      </c>
      <c r="AN102" s="595">
        <v>0</v>
      </c>
      <c r="AO102" s="571">
        <v>1</v>
      </c>
      <c r="AP102" s="591">
        <v>0</v>
      </c>
      <c r="AQ102" s="595">
        <v>0</v>
      </c>
      <c r="AR102" s="467">
        <f t="shared" si="1"/>
        <v>9</v>
      </c>
    </row>
    <row r="103" spans="1:44" ht="22.9" customHeight="1" x14ac:dyDescent="0.25">
      <c r="A103" s="568">
        <v>0</v>
      </c>
      <c r="B103" s="568">
        <v>0</v>
      </c>
      <c r="C103" s="454">
        <v>94</v>
      </c>
      <c r="D103" s="455" t="s">
        <v>401</v>
      </c>
      <c r="E103" s="456" t="s">
        <v>402</v>
      </c>
      <c r="F103" s="457" t="s">
        <v>230</v>
      </c>
      <c r="G103" s="617" t="s">
        <v>403</v>
      </c>
      <c r="H103" s="571">
        <v>0</v>
      </c>
      <c r="I103" s="591">
        <v>0</v>
      </c>
      <c r="J103" s="595">
        <v>0</v>
      </c>
      <c r="K103" s="571">
        <v>0</v>
      </c>
      <c r="L103" s="591">
        <v>0</v>
      </c>
      <c r="M103" s="595">
        <v>0</v>
      </c>
      <c r="N103" s="571">
        <v>0</v>
      </c>
      <c r="O103" s="591">
        <v>0</v>
      </c>
      <c r="P103" s="595">
        <v>0</v>
      </c>
      <c r="Q103" s="571">
        <v>0</v>
      </c>
      <c r="R103" s="591">
        <v>0</v>
      </c>
      <c r="S103" s="595">
        <v>0</v>
      </c>
      <c r="T103" s="571">
        <v>0</v>
      </c>
      <c r="U103" s="591">
        <v>0</v>
      </c>
      <c r="V103" s="595">
        <v>0</v>
      </c>
      <c r="W103" s="571">
        <v>0</v>
      </c>
      <c r="X103" s="591">
        <v>0</v>
      </c>
      <c r="Y103" s="595">
        <v>1</v>
      </c>
      <c r="Z103" s="571">
        <v>0</v>
      </c>
      <c r="AA103" s="591">
        <v>0</v>
      </c>
      <c r="AB103" s="595">
        <v>0</v>
      </c>
      <c r="AC103" s="571">
        <v>0</v>
      </c>
      <c r="AD103" s="591">
        <v>0</v>
      </c>
      <c r="AE103" s="595">
        <v>0</v>
      </c>
      <c r="AF103" s="571">
        <v>0</v>
      </c>
      <c r="AG103" s="591">
        <v>0</v>
      </c>
      <c r="AH103" s="595">
        <v>0</v>
      </c>
      <c r="AI103" s="571">
        <v>0</v>
      </c>
      <c r="AJ103" s="591">
        <v>1</v>
      </c>
      <c r="AK103" s="595">
        <v>0</v>
      </c>
      <c r="AL103" s="571">
        <v>0</v>
      </c>
      <c r="AM103" s="591">
        <v>0</v>
      </c>
      <c r="AN103" s="595">
        <v>0</v>
      </c>
      <c r="AO103" s="571">
        <v>0</v>
      </c>
      <c r="AP103" s="591">
        <v>0</v>
      </c>
      <c r="AQ103" s="595">
        <v>0</v>
      </c>
      <c r="AR103" s="458">
        <f t="shared" si="1"/>
        <v>2</v>
      </c>
    </row>
    <row r="104" spans="1:44" ht="22.9" customHeight="1" x14ac:dyDescent="0.25">
      <c r="A104" s="568">
        <v>0</v>
      </c>
      <c r="B104" s="568">
        <v>0</v>
      </c>
      <c r="C104" s="454">
        <v>95</v>
      </c>
      <c r="D104" s="455" t="s">
        <v>404</v>
      </c>
      <c r="E104" s="456" t="s">
        <v>405</v>
      </c>
      <c r="F104" s="457" t="s">
        <v>217</v>
      </c>
      <c r="G104" s="617" t="s">
        <v>406</v>
      </c>
      <c r="H104" s="571">
        <v>0</v>
      </c>
      <c r="I104" s="591">
        <v>0</v>
      </c>
      <c r="J104" s="595">
        <v>0</v>
      </c>
      <c r="K104" s="571">
        <v>0</v>
      </c>
      <c r="L104" s="591">
        <v>0</v>
      </c>
      <c r="M104" s="595">
        <v>0</v>
      </c>
      <c r="N104" s="571">
        <v>0</v>
      </c>
      <c r="O104" s="591">
        <v>0</v>
      </c>
      <c r="P104" s="595">
        <v>0</v>
      </c>
      <c r="Q104" s="571">
        <v>0</v>
      </c>
      <c r="R104" s="591">
        <v>0</v>
      </c>
      <c r="S104" s="595">
        <v>0</v>
      </c>
      <c r="T104" s="571">
        <v>0</v>
      </c>
      <c r="U104" s="591">
        <v>0</v>
      </c>
      <c r="V104" s="595">
        <v>0</v>
      </c>
      <c r="W104" s="571">
        <v>0</v>
      </c>
      <c r="X104" s="591">
        <v>0</v>
      </c>
      <c r="Y104" s="595">
        <v>3</v>
      </c>
      <c r="Z104" s="571">
        <v>0</v>
      </c>
      <c r="AA104" s="591">
        <v>1</v>
      </c>
      <c r="AB104" s="595">
        <v>0</v>
      </c>
      <c r="AC104" s="571">
        <v>0</v>
      </c>
      <c r="AD104" s="591">
        <v>0</v>
      </c>
      <c r="AE104" s="595">
        <v>0</v>
      </c>
      <c r="AF104" s="571">
        <v>0</v>
      </c>
      <c r="AG104" s="591">
        <v>0</v>
      </c>
      <c r="AH104" s="595">
        <v>0</v>
      </c>
      <c r="AI104" s="571">
        <v>0</v>
      </c>
      <c r="AJ104" s="591">
        <v>0</v>
      </c>
      <c r="AK104" s="595">
        <v>0</v>
      </c>
      <c r="AL104" s="571">
        <v>0</v>
      </c>
      <c r="AM104" s="591">
        <v>0</v>
      </c>
      <c r="AN104" s="595">
        <v>0</v>
      </c>
      <c r="AO104" s="571">
        <v>0</v>
      </c>
      <c r="AP104" s="591">
        <v>0</v>
      </c>
      <c r="AQ104" s="595">
        <v>1</v>
      </c>
      <c r="AR104" s="458">
        <f t="shared" si="1"/>
        <v>5</v>
      </c>
    </row>
    <row r="105" spans="1:44" ht="22.9" customHeight="1" x14ac:dyDescent="0.25">
      <c r="A105" s="568">
        <v>0</v>
      </c>
      <c r="B105" s="568">
        <v>0</v>
      </c>
      <c r="C105" s="454">
        <v>96</v>
      </c>
      <c r="D105" s="455" t="s">
        <v>407</v>
      </c>
      <c r="E105" s="456" t="s">
        <v>408</v>
      </c>
      <c r="F105" s="457" t="s">
        <v>309</v>
      </c>
      <c r="G105" s="617" t="s">
        <v>409</v>
      </c>
      <c r="H105" s="571">
        <v>1</v>
      </c>
      <c r="I105" s="591">
        <v>0</v>
      </c>
      <c r="J105" s="595">
        <v>1</v>
      </c>
      <c r="K105" s="571">
        <v>1</v>
      </c>
      <c r="L105" s="591">
        <v>0</v>
      </c>
      <c r="M105" s="595">
        <v>1</v>
      </c>
      <c r="N105" s="571">
        <v>0</v>
      </c>
      <c r="O105" s="591">
        <v>1</v>
      </c>
      <c r="P105" s="595">
        <v>1</v>
      </c>
      <c r="Q105" s="571">
        <v>2</v>
      </c>
      <c r="R105" s="591">
        <v>0</v>
      </c>
      <c r="S105" s="595">
        <v>0</v>
      </c>
      <c r="T105" s="571">
        <v>1</v>
      </c>
      <c r="U105" s="591">
        <v>0</v>
      </c>
      <c r="V105" s="595">
        <v>3</v>
      </c>
      <c r="W105" s="571">
        <v>1</v>
      </c>
      <c r="X105" s="591">
        <v>1</v>
      </c>
      <c r="Y105" s="595">
        <v>0</v>
      </c>
      <c r="Z105" s="571">
        <v>2</v>
      </c>
      <c r="AA105" s="591">
        <v>0</v>
      </c>
      <c r="AB105" s="595">
        <v>0</v>
      </c>
      <c r="AC105" s="571">
        <v>9</v>
      </c>
      <c r="AD105" s="591">
        <v>0</v>
      </c>
      <c r="AE105" s="595">
        <v>0</v>
      </c>
      <c r="AF105" s="571">
        <v>2</v>
      </c>
      <c r="AG105" s="591">
        <v>0</v>
      </c>
      <c r="AH105" s="595">
        <v>0</v>
      </c>
      <c r="AI105" s="571">
        <v>0</v>
      </c>
      <c r="AJ105" s="591">
        <v>0</v>
      </c>
      <c r="AK105" s="595">
        <v>2</v>
      </c>
      <c r="AL105" s="571">
        <v>1</v>
      </c>
      <c r="AM105" s="591">
        <v>1</v>
      </c>
      <c r="AN105" s="595">
        <v>0</v>
      </c>
      <c r="AO105" s="571">
        <v>3</v>
      </c>
      <c r="AP105" s="591">
        <v>1</v>
      </c>
      <c r="AQ105" s="595">
        <v>3</v>
      </c>
      <c r="AR105" s="458">
        <f t="shared" si="1"/>
        <v>38</v>
      </c>
    </row>
    <row r="106" spans="1:44" ht="22.9" customHeight="1" x14ac:dyDescent="0.25">
      <c r="A106" s="568">
        <v>0</v>
      </c>
      <c r="B106" s="568">
        <v>0</v>
      </c>
      <c r="C106" s="454">
        <v>97</v>
      </c>
      <c r="D106" s="455" t="s">
        <v>410</v>
      </c>
      <c r="E106" s="456" t="s">
        <v>226</v>
      </c>
      <c r="F106" s="457" t="s">
        <v>205</v>
      </c>
      <c r="G106" s="617" t="s">
        <v>411</v>
      </c>
      <c r="H106" s="571">
        <v>0</v>
      </c>
      <c r="I106" s="591">
        <v>0</v>
      </c>
      <c r="J106" s="595">
        <v>0</v>
      </c>
      <c r="K106" s="571">
        <v>0</v>
      </c>
      <c r="L106" s="591">
        <v>0</v>
      </c>
      <c r="M106" s="595">
        <v>0</v>
      </c>
      <c r="N106" s="571">
        <v>0</v>
      </c>
      <c r="O106" s="591">
        <v>0</v>
      </c>
      <c r="P106" s="595">
        <v>0</v>
      </c>
      <c r="Q106" s="571">
        <v>0</v>
      </c>
      <c r="R106" s="591">
        <v>0</v>
      </c>
      <c r="S106" s="595">
        <v>0</v>
      </c>
      <c r="T106" s="571">
        <v>0</v>
      </c>
      <c r="U106" s="591">
        <v>0</v>
      </c>
      <c r="V106" s="595">
        <v>0</v>
      </c>
      <c r="W106" s="571">
        <v>0</v>
      </c>
      <c r="X106" s="591">
        <v>0</v>
      </c>
      <c r="Y106" s="595">
        <v>0</v>
      </c>
      <c r="Z106" s="571">
        <v>0</v>
      </c>
      <c r="AA106" s="591">
        <v>0</v>
      </c>
      <c r="AB106" s="595">
        <v>0</v>
      </c>
      <c r="AC106" s="571">
        <v>0</v>
      </c>
      <c r="AD106" s="591">
        <v>0</v>
      </c>
      <c r="AE106" s="595">
        <v>0</v>
      </c>
      <c r="AF106" s="571">
        <v>0</v>
      </c>
      <c r="AG106" s="591">
        <v>0</v>
      </c>
      <c r="AH106" s="595">
        <v>0</v>
      </c>
      <c r="AI106" s="571">
        <v>0</v>
      </c>
      <c r="AJ106" s="591">
        <v>0</v>
      </c>
      <c r="AK106" s="595">
        <v>0</v>
      </c>
      <c r="AL106" s="571">
        <v>0</v>
      </c>
      <c r="AM106" s="591">
        <v>0</v>
      </c>
      <c r="AN106" s="595">
        <v>0</v>
      </c>
      <c r="AO106" s="571">
        <v>0</v>
      </c>
      <c r="AP106" s="591">
        <v>0</v>
      </c>
      <c r="AQ106" s="595">
        <v>0</v>
      </c>
      <c r="AR106" s="458">
        <f t="shared" si="1"/>
        <v>0</v>
      </c>
    </row>
    <row r="107" spans="1:44" ht="22.9" customHeight="1" x14ac:dyDescent="0.25">
      <c r="A107" s="568">
        <v>0</v>
      </c>
      <c r="B107" s="568">
        <v>0</v>
      </c>
      <c r="C107" s="454">
        <v>98</v>
      </c>
      <c r="D107" s="455" t="s">
        <v>412</v>
      </c>
      <c r="E107" s="456" t="s">
        <v>413</v>
      </c>
      <c r="F107" s="457" t="s">
        <v>414</v>
      </c>
      <c r="G107" s="617" t="s">
        <v>415</v>
      </c>
      <c r="H107" s="571">
        <v>0</v>
      </c>
      <c r="I107" s="591">
        <v>1</v>
      </c>
      <c r="J107" s="595">
        <v>0</v>
      </c>
      <c r="K107" s="571">
        <v>1</v>
      </c>
      <c r="L107" s="591">
        <v>0</v>
      </c>
      <c r="M107" s="595">
        <v>0</v>
      </c>
      <c r="N107" s="571">
        <v>0</v>
      </c>
      <c r="O107" s="591">
        <v>0</v>
      </c>
      <c r="P107" s="595">
        <v>0</v>
      </c>
      <c r="Q107" s="571">
        <v>0</v>
      </c>
      <c r="R107" s="591">
        <v>0</v>
      </c>
      <c r="S107" s="595">
        <v>0</v>
      </c>
      <c r="T107" s="571">
        <v>1</v>
      </c>
      <c r="U107" s="591">
        <v>0</v>
      </c>
      <c r="V107" s="595">
        <v>0</v>
      </c>
      <c r="W107" s="571">
        <v>0</v>
      </c>
      <c r="X107" s="591">
        <v>0</v>
      </c>
      <c r="Y107" s="595">
        <v>0</v>
      </c>
      <c r="Z107" s="571">
        <v>0</v>
      </c>
      <c r="AA107" s="591">
        <v>1</v>
      </c>
      <c r="AB107" s="595">
        <v>0</v>
      </c>
      <c r="AC107" s="571">
        <v>1</v>
      </c>
      <c r="AD107" s="591">
        <v>0</v>
      </c>
      <c r="AE107" s="595">
        <v>0</v>
      </c>
      <c r="AF107" s="571">
        <v>1</v>
      </c>
      <c r="AG107" s="591">
        <v>0</v>
      </c>
      <c r="AH107" s="595">
        <v>0</v>
      </c>
      <c r="AI107" s="571">
        <v>0</v>
      </c>
      <c r="AJ107" s="591">
        <v>0</v>
      </c>
      <c r="AK107" s="595">
        <v>0</v>
      </c>
      <c r="AL107" s="571">
        <v>2</v>
      </c>
      <c r="AM107" s="591">
        <v>0</v>
      </c>
      <c r="AN107" s="595">
        <v>0</v>
      </c>
      <c r="AO107" s="571">
        <v>0</v>
      </c>
      <c r="AP107" s="591">
        <v>0</v>
      </c>
      <c r="AQ107" s="595">
        <v>0</v>
      </c>
      <c r="AR107" s="458">
        <f t="shared" si="1"/>
        <v>8</v>
      </c>
    </row>
    <row r="108" spans="1:44" ht="22.9" customHeight="1" x14ac:dyDescent="0.25">
      <c r="A108" s="568">
        <v>0</v>
      </c>
      <c r="B108" s="568">
        <v>0</v>
      </c>
      <c r="C108" s="454">
        <v>99</v>
      </c>
      <c r="D108" s="455" t="s">
        <v>416</v>
      </c>
      <c r="E108" s="456" t="s">
        <v>417</v>
      </c>
      <c r="F108" s="457" t="s">
        <v>418</v>
      </c>
      <c r="G108" s="617" t="s">
        <v>419</v>
      </c>
      <c r="H108" s="571">
        <v>0</v>
      </c>
      <c r="I108" s="591">
        <v>1</v>
      </c>
      <c r="J108" s="595">
        <v>0</v>
      </c>
      <c r="K108" s="571">
        <v>0</v>
      </c>
      <c r="L108" s="591">
        <v>0</v>
      </c>
      <c r="M108" s="595">
        <v>0</v>
      </c>
      <c r="N108" s="571">
        <v>0</v>
      </c>
      <c r="O108" s="591">
        <v>0</v>
      </c>
      <c r="P108" s="595">
        <v>0</v>
      </c>
      <c r="Q108" s="571">
        <v>0</v>
      </c>
      <c r="R108" s="591">
        <v>0</v>
      </c>
      <c r="S108" s="595">
        <v>1</v>
      </c>
      <c r="T108" s="571">
        <v>0</v>
      </c>
      <c r="U108" s="591">
        <v>0</v>
      </c>
      <c r="V108" s="595">
        <v>0</v>
      </c>
      <c r="W108" s="571">
        <v>2</v>
      </c>
      <c r="X108" s="591">
        <v>0</v>
      </c>
      <c r="Y108" s="595">
        <v>0</v>
      </c>
      <c r="Z108" s="571">
        <v>1</v>
      </c>
      <c r="AA108" s="591">
        <v>0</v>
      </c>
      <c r="AB108" s="595">
        <v>0</v>
      </c>
      <c r="AC108" s="571">
        <v>0</v>
      </c>
      <c r="AD108" s="591">
        <v>0</v>
      </c>
      <c r="AE108" s="595">
        <v>0</v>
      </c>
      <c r="AF108" s="571">
        <v>0</v>
      </c>
      <c r="AG108" s="591">
        <v>1</v>
      </c>
      <c r="AH108" s="595">
        <v>0</v>
      </c>
      <c r="AI108" s="571">
        <v>1</v>
      </c>
      <c r="AJ108" s="591">
        <v>0</v>
      </c>
      <c r="AK108" s="595">
        <v>1</v>
      </c>
      <c r="AL108" s="571">
        <v>0</v>
      </c>
      <c r="AM108" s="591">
        <v>0</v>
      </c>
      <c r="AN108" s="595">
        <v>1</v>
      </c>
      <c r="AO108" s="571">
        <v>0</v>
      </c>
      <c r="AP108" s="591">
        <v>0</v>
      </c>
      <c r="AQ108" s="595">
        <v>0</v>
      </c>
      <c r="AR108" s="458">
        <f t="shared" si="1"/>
        <v>9</v>
      </c>
    </row>
    <row r="109" spans="1:44" ht="25.15" customHeight="1" x14ac:dyDescent="0.25">
      <c r="A109" s="568">
        <v>0</v>
      </c>
      <c r="B109" s="568">
        <v>0</v>
      </c>
      <c r="C109" s="454">
        <v>100</v>
      </c>
      <c r="D109" s="455" t="s">
        <v>420</v>
      </c>
      <c r="E109" s="456" t="s">
        <v>421</v>
      </c>
      <c r="F109" s="457" t="s">
        <v>422</v>
      </c>
      <c r="G109" s="619" t="s">
        <v>423</v>
      </c>
      <c r="H109" s="571">
        <v>0</v>
      </c>
      <c r="I109" s="591">
        <v>0</v>
      </c>
      <c r="J109" s="595">
        <v>0</v>
      </c>
      <c r="K109" s="571">
        <v>0</v>
      </c>
      <c r="L109" s="591">
        <v>0</v>
      </c>
      <c r="M109" s="595">
        <v>0</v>
      </c>
      <c r="N109" s="571">
        <v>0</v>
      </c>
      <c r="O109" s="591">
        <v>0</v>
      </c>
      <c r="P109" s="595">
        <v>0</v>
      </c>
      <c r="Q109" s="571">
        <v>0</v>
      </c>
      <c r="R109" s="591">
        <v>0</v>
      </c>
      <c r="S109" s="595">
        <v>0</v>
      </c>
      <c r="T109" s="571">
        <v>0</v>
      </c>
      <c r="U109" s="591">
        <v>0</v>
      </c>
      <c r="V109" s="595">
        <v>0</v>
      </c>
      <c r="W109" s="571">
        <v>0</v>
      </c>
      <c r="X109" s="591">
        <v>0</v>
      </c>
      <c r="Y109" s="595">
        <v>0</v>
      </c>
      <c r="Z109" s="571">
        <v>0</v>
      </c>
      <c r="AA109" s="591">
        <v>0</v>
      </c>
      <c r="AB109" s="595">
        <v>0</v>
      </c>
      <c r="AC109" s="571">
        <v>0</v>
      </c>
      <c r="AD109" s="591">
        <v>0</v>
      </c>
      <c r="AE109" s="595">
        <v>0</v>
      </c>
      <c r="AF109" s="571">
        <v>0</v>
      </c>
      <c r="AG109" s="591">
        <v>0</v>
      </c>
      <c r="AH109" s="595">
        <v>0</v>
      </c>
      <c r="AI109" s="571">
        <v>0</v>
      </c>
      <c r="AJ109" s="591">
        <v>0</v>
      </c>
      <c r="AK109" s="595">
        <v>0</v>
      </c>
      <c r="AL109" s="571">
        <v>0</v>
      </c>
      <c r="AM109" s="591">
        <v>0</v>
      </c>
      <c r="AN109" s="595">
        <v>0</v>
      </c>
      <c r="AO109" s="571">
        <v>0</v>
      </c>
      <c r="AP109" s="591">
        <v>0</v>
      </c>
      <c r="AQ109" s="595">
        <v>0</v>
      </c>
      <c r="AR109" s="458">
        <f t="shared" si="1"/>
        <v>0</v>
      </c>
    </row>
    <row r="110" spans="1:44" ht="22.9" customHeight="1" x14ac:dyDescent="0.25">
      <c r="A110" s="568">
        <v>0</v>
      </c>
      <c r="B110" s="568">
        <v>0</v>
      </c>
      <c r="C110" s="454">
        <v>101</v>
      </c>
      <c r="D110" s="455" t="s">
        <v>424</v>
      </c>
      <c r="E110" s="456" t="s">
        <v>186</v>
      </c>
      <c r="F110" s="457" t="s">
        <v>150</v>
      </c>
      <c r="G110" s="617" t="s">
        <v>425</v>
      </c>
      <c r="H110" s="571">
        <v>0</v>
      </c>
      <c r="I110" s="591">
        <v>0</v>
      </c>
      <c r="J110" s="595">
        <v>0</v>
      </c>
      <c r="K110" s="571">
        <v>0</v>
      </c>
      <c r="L110" s="591">
        <v>1</v>
      </c>
      <c r="M110" s="595">
        <v>1</v>
      </c>
      <c r="N110" s="571">
        <v>0</v>
      </c>
      <c r="O110" s="591">
        <v>0</v>
      </c>
      <c r="P110" s="595">
        <v>0</v>
      </c>
      <c r="Q110" s="571">
        <v>0</v>
      </c>
      <c r="R110" s="591">
        <v>0</v>
      </c>
      <c r="S110" s="595">
        <v>0</v>
      </c>
      <c r="T110" s="571">
        <v>0</v>
      </c>
      <c r="U110" s="591">
        <v>0</v>
      </c>
      <c r="V110" s="595">
        <v>0</v>
      </c>
      <c r="W110" s="571">
        <v>0</v>
      </c>
      <c r="X110" s="591">
        <v>0</v>
      </c>
      <c r="Y110" s="595">
        <v>0</v>
      </c>
      <c r="Z110" s="571">
        <v>0</v>
      </c>
      <c r="AA110" s="591">
        <v>0</v>
      </c>
      <c r="AB110" s="595">
        <v>1</v>
      </c>
      <c r="AC110" s="571">
        <v>0</v>
      </c>
      <c r="AD110" s="591">
        <v>0</v>
      </c>
      <c r="AE110" s="595">
        <v>0</v>
      </c>
      <c r="AF110" s="571">
        <v>0</v>
      </c>
      <c r="AG110" s="591">
        <v>0</v>
      </c>
      <c r="AH110" s="595">
        <v>0</v>
      </c>
      <c r="AI110" s="571">
        <v>1</v>
      </c>
      <c r="AJ110" s="591">
        <v>0</v>
      </c>
      <c r="AK110" s="595">
        <v>0</v>
      </c>
      <c r="AL110" s="571">
        <v>0</v>
      </c>
      <c r="AM110" s="591">
        <v>0</v>
      </c>
      <c r="AN110" s="595">
        <v>0</v>
      </c>
      <c r="AO110" s="571">
        <v>0</v>
      </c>
      <c r="AP110" s="591">
        <v>0</v>
      </c>
      <c r="AQ110" s="595">
        <v>0</v>
      </c>
      <c r="AR110" s="458">
        <f t="shared" si="1"/>
        <v>4</v>
      </c>
    </row>
    <row r="111" spans="1:44" ht="22.9" customHeight="1" x14ac:dyDescent="0.25">
      <c r="A111" s="568">
        <v>0</v>
      </c>
      <c r="B111" s="568">
        <v>0</v>
      </c>
      <c r="C111" s="454">
        <v>102</v>
      </c>
      <c r="D111" s="455" t="s">
        <v>426</v>
      </c>
      <c r="E111" s="456" t="s">
        <v>427</v>
      </c>
      <c r="F111" s="457" t="s">
        <v>172</v>
      </c>
      <c r="G111" s="617" t="s">
        <v>428</v>
      </c>
      <c r="H111" s="571">
        <v>0</v>
      </c>
      <c r="I111" s="591">
        <v>0</v>
      </c>
      <c r="J111" s="595">
        <v>0</v>
      </c>
      <c r="K111" s="571">
        <v>0</v>
      </c>
      <c r="L111" s="591">
        <v>0</v>
      </c>
      <c r="M111" s="595">
        <v>0</v>
      </c>
      <c r="N111" s="571">
        <v>0</v>
      </c>
      <c r="O111" s="591">
        <v>0</v>
      </c>
      <c r="P111" s="595">
        <v>0</v>
      </c>
      <c r="Q111" s="571">
        <v>0</v>
      </c>
      <c r="R111" s="591">
        <v>0</v>
      </c>
      <c r="S111" s="595">
        <v>0</v>
      </c>
      <c r="T111" s="571">
        <v>0</v>
      </c>
      <c r="U111" s="591">
        <v>0</v>
      </c>
      <c r="V111" s="595">
        <v>0</v>
      </c>
      <c r="W111" s="571">
        <v>0</v>
      </c>
      <c r="X111" s="591">
        <v>0</v>
      </c>
      <c r="Y111" s="595">
        <v>0</v>
      </c>
      <c r="Z111" s="571">
        <v>0</v>
      </c>
      <c r="AA111" s="591">
        <v>0</v>
      </c>
      <c r="AB111" s="595">
        <v>0</v>
      </c>
      <c r="AC111" s="571">
        <v>0</v>
      </c>
      <c r="AD111" s="591">
        <v>0</v>
      </c>
      <c r="AE111" s="595">
        <v>0</v>
      </c>
      <c r="AF111" s="571">
        <v>0</v>
      </c>
      <c r="AG111" s="591">
        <v>0</v>
      </c>
      <c r="AH111" s="595">
        <v>0</v>
      </c>
      <c r="AI111" s="571">
        <v>0</v>
      </c>
      <c r="AJ111" s="591">
        <v>0</v>
      </c>
      <c r="AK111" s="595">
        <v>0</v>
      </c>
      <c r="AL111" s="571">
        <v>0</v>
      </c>
      <c r="AM111" s="591">
        <v>0</v>
      </c>
      <c r="AN111" s="595">
        <v>0</v>
      </c>
      <c r="AO111" s="571">
        <v>0</v>
      </c>
      <c r="AP111" s="591">
        <v>0</v>
      </c>
      <c r="AQ111" s="595">
        <v>0</v>
      </c>
      <c r="AR111" s="458">
        <f t="shared" si="1"/>
        <v>0</v>
      </c>
    </row>
    <row r="112" spans="1:44" ht="22.9" customHeight="1" x14ac:dyDescent="0.25">
      <c r="A112" s="568">
        <v>0</v>
      </c>
      <c r="B112" s="568">
        <v>0</v>
      </c>
      <c r="C112" s="454">
        <v>103</v>
      </c>
      <c r="D112" s="466" t="s">
        <v>429</v>
      </c>
      <c r="E112" s="456" t="s">
        <v>430</v>
      </c>
      <c r="F112" s="457" t="s">
        <v>336</v>
      </c>
      <c r="G112" s="617" t="s">
        <v>431</v>
      </c>
      <c r="H112" s="571">
        <v>18</v>
      </c>
      <c r="I112" s="591">
        <v>16</v>
      </c>
      <c r="J112" s="595">
        <v>14</v>
      </c>
      <c r="K112" s="571">
        <v>19</v>
      </c>
      <c r="L112" s="591">
        <v>22</v>
      </c>
      <c r="M112" s="595">
        <v>15</v>
      </c>
      <c r="N112" s="571">
        <v>24</v>
      </c>
      <c r="O112" s="591">
        <v>26</v>
      </c>
      <c r="P112" s="595">
        <v>21</v>
      </c>
      <c r="Q112" s="571">
        <v>27</v>
      </c>
      <c r="R112" s="591">
        <v>9</v>
      </c>
      <c r="S112" s="595">
        <v>23</v>
      </c>
      <c r="T112" s="571">
        <v>11</v>
      </c>
      <c r="U112" s="591">
        <v>15</v>
      </c>
      <c r="V112" s="595">
        <v>19</v>
      </c>
      <c r="W112" s="571">
        <v>20</v>
      </c>
      <c r="X112" s="591">
        <v>12</v>
      </c>
      <c r="Y112" s="595">
        <v>22</v>
      </c>
      <c r="Z112" s="571">
        <v>25</v>
      </c>
      <c r="AA112" s="591">
        <v>8</v>
      </c>
      <c r="AB112" s="595">
        <v>10</v>
      </c>
      <c r="AC112" s="571">
        <v>42</v>
      </c>
      <c r="AD112" s="591">
        <v>11</v>
      </c>
      <c r="AE112" s="595">
        <v>21</v>
      </c>
      <c r="AF112" s="571">
        <v>50</v>
      </c>
      <c r="AG112" s="591">
        <v>11</v>
      </c>
      <c r="AH112" s="595">
        <v>16</v>
      </c>
      <c r="AI112" s="571">
        <v>34</v>
      </c>
      <c r="AJ112" s="591">
        <v>11</v>
      </c>
      <c r="AK112" s="595">
        <v>19</v>
      </c>
      <c r="AL112" s="571">
        <v>41</v>
      </c>
      <c r="AM112" s="591">
        <v>12</v>
      </c>
      <c r="AN112" s="595">
        <v>20</v>
      </c>
      <c r="AO112" s="571">
        <v>43</v>
      </c>
      <c r="AP112" s="591">
        <v>6</v>
      </c>
      <c r="AQ112" s="595">
        <v>6</v>
      </c>
      <c r="AR112" s="458">
        <f t="shared" si="1"/>
        <v>719</v>
      </c>
    </row>
    <row r="113" spans="1:44" ht="22.9" customHeight="1" x14ac:dyDescent="0.25">
      <c r="A113" s="568"/>
      <c r="B113" s="568"/>
      <c r="C113" s="610">
        <v>104</v>
      </c>
      <c r="D113" s="624" t="s">
        <v>432</v>
      </c>
      <c r="E113" s="611" t="s">
        <v>478</v>
      </c>
      <c r="F113" s="612" t="s">
        <v>336</v>
      </c>
      <c r="G113" s="620" t="s">
        <v>479</v>
      </c>
      <c r="H113" s="613">
        <v>0</v>
      </c>
      <c r="I113" s="614">
        <v>0</v>
      </c>
      <c r="J113" s="615">
        <v>3</v>
      </c>
      <c r="K113" s="613">
        <v>0</v>
      </c>
      <c r="L113" s="614">
        <v>0</v>
      </c>
      <c r="M113" s="615">
        <v>1</v>
      </c>
      <c r="N113" s="613">
        <v>0</v>
      </c>
      <c r="O113" s="614">
        <v>0</v>
      </c>
      <c r="P113" s="615">
        <v>1</v>
      </c>
      <c r="Q113" s="613">
        <v>0</v>
      </c>
      <c r="R113" s="614">
        <v>0</v>
      </c>
      <c r="S113" s="615">
        <v>0</v>
      </c>
      <c r="T113" s="613">
        <v>0</v>
      </c>
      <c r="U113" s="614">
        <v>1</v>
      </c>
      <c r="V113" s="615">
        <v>0</v>
      </c>
      <c r="W113" s="613">
        <v>2</v>
      </c>
      <c r="X113" s="614">
        <v>0</v>
      </c>
      <c r="Y113" s="615">
        <v>1</v>
      </c>
      <c r="Z113" s="613">
        <v>0</v>
      </c>
      <c r="AA113" s="614">
        <v>0</v>
      </c>
      <c r="AB113" s="615">
        <v>0</v>
      </c>
      <c r="AC113" s="613">
        <v>0</v>
      </c>
      <c r="AD113" s="614">
        <v>1</v>
      </c>
      <c r="AE113" s="615">
        <v>0</v>
      </c>
      <c r="AF113" s="613">
        <v>0</v>
      </c>
      <c r="AG113" s="614">
        <v>1</v>
      </c>
      <c r="AH113" s="615">
        <v>1</v>
      </c>
      <c r="AI113" s="613">
        <v>0</v>
      </c>
      <c r="AJ113" s="614">
        <v>0</v>
      </c>
      <c r="AK113" s="615">
        <v>1</v>
      </c>
      <c r="AL113" s="613">
        <v>0</v>
      </c>
      <c r="AM113" s="614">
        <v>0</v>
      </c>
      <c r="AN113" s="615">
        <v>1</v>
      </c>
      <c r="AO113" s="613">
        <v>0</v>
      </c>
      <c r="AP113" s="614">
        <v>0</v>
      </c>
      <c r="AQ113" s="615">
        <v>0</v>
      </c>
      <c r="AR113" s="616">
        <f t="shared" si="1"/>
        <v>14</v>
      </c>
    </row>
    <row r="114" spans="1:44" ht="22.9" customHeight="1" thickBot="1" x14ac:dyDescent="0.3">
      <c r="A114" s="568">
        <v>0</v>
      </c>
      <c r="B114" s="568">
        <v>0</v>
      </c>
      <c r="C114" s="461">
        <v>105</v>
      </c>
      <c r="D114" s="539" t="s">
        <v>432</v>
      </c>
      <c r="E114" s="462" t="s">
        <v>427</v>
      </c>
      <c r="F114" s="560" t="s">
        <v>288</v>
      </c>
      <c r="G114" s="688" t="s">
        <v>433</v>
      </c>
      <c r="H114" s="572">
        <v>0</v>
      </c>
      <c r="I114" s="592">
        <v>0</v>
      </c>
      <c r="J114" s="596">
        <v>0</v>
      </c>
      <c r="K114" s="572">
        <v>0</v>
      </c>
      <c r="L114" s="592">
        <v>0</v>
      </c>
      <c r="M114" s="596">
        <v>0</v>
      </c>
      <c r="N114" s="572">
        <v>0</v>
      </c>
      <c r="O114" s="592">
        <v>0</v>
      </c>
      <c r="P114" s="596">
        <v>0</v>
      </c>
      <c r="Q114" s="572">
        <v>0</v>
      </c>
      <c r="R114" s="592">
        <v>0</v>
      </c>
      <c r="S114" s="596">
        <v>0</v>
      </c>
      <c r="T114" s="572">
        <v>0</v>
      </c>
      <c r="U114" s="592">
        <v>0</v>
      </c>
      <c r="V114" s="596">
        <v>0</v>
      </c>
      <c r="W114" s="572">
        <v>0</v>
      </c>
      <c r="X114" s="592">
        <v>0</v>
      </c>
      <c r="Y114" s="596">
        <v>0</v>
      </c>
      <c r="Z114" s="572">
        <v>0</v>
      </c>
      <c r="AA114" s="592">
        <v>0</v>
      </c>
      <c r="AB114" s="596">
        <v>0</v>
      </c>
      <c r="AC114" s="572">
        <v>0</v>
      </c>
      <c r="AD114" s="592">
        <v>0</v>
      </c>
      <c r="AE114" s="596">
        <v>0</v>
      </c>
      <c r="AF114" s="572">
        <v>0</v>
      </c>
      <c r="AG114" s="592">
        <v>0</v>
      </c>
      <c r="AH114" s="596">
        <v>0</v>
      </c>
      <c r="AI114" s="572">
        <v>0</v>
      </c>
      <c r="AJ114" s="592">
        <v>0</v>
      </c>
      <c r="AK114" s="596">
        <v>0</v>
      </c>
      <c r="AL114" s="572">
        <v>0</v>
      </c>
      <c r="AM114" s="592">
        <v>0</v>
      </c>
      <c r="AN114" s="596">
        <v>0</v>
      </c>
      <c r="AO114" s="572">
        <v>0</v>
      </c>
      <c r="AP114" s="592">
        <v>0</v>
      </c>
      <c r="AQ114" s="596">
        <v>0</v>
      </c>
      <c r="AR114" s="463">
        <f t="shared" si="1"/>
        <v>0</v>
      </c>
    </row>
    <row r="115" spans="1:44" s="632" customFormat="1" ht="33" customHeight="1" thickBot="1" x14ac:dyDescent="0.3">
      <c r="A115" s="568">
        <v>0</v>
      </c>
      <c r="B115" s="568">
        <v>0</v>
      </c>
      <c r="C115" s="438"/>
      <c r="D115" s="437"/>
      <c r="E115" s="439"/>
      <c r="F115" s="439"/>
      <c r="G115" s="470" t="s">
        <v>434</v>
      </c>
      <c r="H115" s="471">
        <f t="shared" ref="H115:AQ115" si="2">SUM(H10:H114)</f>
        <v>156</v>
      </c>
      <c r="I115" s="472">
        <f t="shared" si="2"/>
        <v>104</v>
      </c>
      <c r="J115" s="473">
        <f t="shared" si="2"/>
        <v>118</v>
      </c>
      <c r="K115" s="471">
        <f t="shared" si="2"/>
        <v>143</v>
      </c>
      <c r="L115" s="472">
        <f t="shared" si="2"/>
        <v>120</v>
      </c>
      <c r="M115" s="473">
        <f t="shared" si="2"/>
        <v>116</v>
      </c>
      <c r="N115" s="471">
        <f t="shared" si="2"/>
        <v>151</v>
      </c>
      <c r="O115" s="472">
        <f t="shared" si="2"/>
        <v>123</v>
      </c>
      <c r="P115" s="473">
        <f t="shared" si="2"/>
        <v>165</v>
      </c>
      <c r="Q115" s="471">
        <f>SUM(Q10:Q114)</f>
        <v>161</v>
      </c>
      <c r="R115" s="472">
        <f t="shared" ref="R115:Y115" si="3">SUM(R10:R114)</f>
        <v>97</v>
      </c>
      <c r="S115" s="473">
        <f t="shared" si="3"/>
        <v>146</v>
      </c>
      <c r="T115" s="471">
        <f t="shared" si="3"/>
        <v>207</v>
      </c>
      <c r="U115" s="472">
        <f t="shared" si="3"/>
        <v>117</v>
      </c>
      <c r="V115" s="473">
        <f t="shared" si="3"/>
        <v>134</v>
      </c>
      <c r="W115" s="471">
        <f t="shared" si="3"/>
        <v>192</v>
      </c>
      <c r="X115" s="472">
        <f t="shared" si="3"/>
        <v>104</v>
      </c>
      <c r="Y115" s="473">
        <f t="shared" si="3"/>
        <v>148</v>
      </c>
      <c r="Z115" s="471">
        <f t="shared" si="2"/>
        <v>173</v>
      </c>
      <c r="AA115" s="472">
        <f t="shared" si="2"/>
        <v>84</v>
      </c>
      <c r="AB115" s="473">
        <f t="shared" si="2"/>
        <v>92</v>
      </c>
      <c r="AC115" s="471">
        <f t="shared" si="2"/>
        <v>195</v>
      </c>
      <c r="AD115" s="472">
        <f t="shared" si="2"/>
        <v>89</v>
      </c>
      <c r="AE115" s="473">
        <f t="shared" si="2"/>
        <v>133</v>
      </c>
      <c r="AF115" s="471">
        <f t="shared" si="2"/>
        <v>203</v>
      </c>
      <c r="AG115" s="472">
        <f t="shared" si="2"/>
        <v>83</v>
      </c>
      <c r="AH115" s="473">
        <f t="shared" si="2"/>
        <v>141</v>
      </c>
      <c r="AI115" s="471">
        <f t="shared" si="2"/>
        <v>184</v>
      </c>
      <c r="AJ115" s="472">
        <f t="shared" si="2"/>
        <v>95</v>
      </c>
      <c r="AK115" s="473">
        <f t="shared" si="2"/>
        <v>145</v>
      </c>
      <c r="AL115" s="471">
        <f t="shared" si="2"/>
        <v>193</v>
      </c>
      <c r="AM115" s="472">
        <f t="shared" si="2"/>
        <v>78</v>
      </c>
      <c r="AN115" s="473">
        <f t="shared" si="2"/>
        <v>122</v>
      </c>
      <c r="AO115" s="471">
        <f t="shared" si="2"/>
        <v>146</v>
      </c>
      <c r="AP115" s="472">
        <f t="shared" si="2"/>
        <v>63</v>
      </c>
      <c r="AQ115" s="473">
        <f t="shared" si="2"/>
        <v>123</v>
      </c>
      <c r="AR115" s="474">
        <f t="shared" si="1"/>
        <v>4844</v>
      </c>
    </row>
    <row r="116" spans="1:44" s="632" customFormat="1" ht="33" hidden="1" customHeight="1" thickBot="1" x14ac:dyDescent="0.3">
      <c r="A116" s="568">
        <v>0</v>
      </c>
      <c r="B116" s="568">
        <v>0</v>
      </c>
      <c r="C116" s="438"/>
      <c r="D116" s="437"/>
      <c r="E116" s="439"/>
      <c r="F116" s="439"/>
      <c r="G116" s="475" t="s">
        <v>435</v>
      </c>
      <c r="H116" s="476">
        <f t="shared" ref="H116:AQ116" si="4">SUM(H10:H27)</f>
        <v>15</v>
      </c>
      <c r="I116" s="477">
        <f t="shared" si="4"/>
        <v>8</v>
      </c>
      <c r="J116" s="478">
        <f t="shared" si="4"/>
        <v>13</v>
      </c>
      <c r="K116" s="476">
        <f t="shared" si="4"/>
        <v>15</v>
      </c>
      <c r="L116" s="477">
        <f t="shared" si="4"/>
        <v>4</v>
      </c>
      <c r="M116" s="478">
        <f t="shared" si="4"/>
        <v>12</v>
      </c>
      <c r="N116" s="476">
        <f t="shared" si="4"/>
        <v>9</v>
      </c>
      <c r="O116" s="477">
        <f t="shared" si="4"/>
        <v>11</v>
      </c>
      <c r="P116" s="478">
        <f t="shared" si="4"/>
        <v>12</v>
      </c>
      <c r="Q116" s="476">
        <f t="shared" si="4"/>
        <v>13</v>
      </c>
      <c r="R116" s="477">
        <f t="shared" si="4"/>
        <v>11</v>
      </c>
      <c r="S116" s="478">
        <f t="shared" si="4"/>
        <v>22</v>
      </c>
      <c r="T116" s="476">
        <f t="shared" si="4"/>
        <v>12</v>
      </c>
      <c r="U116" s="477">
        <f t="shared" si="4"/>
        <v>12</v>
      </c>
      <c r="V116" s="478">
        <f t="shared" si="4"/>
        <v>11</v>
      </c>
      <c r="W116" s="476">
        <f t="shared" si="4"/>
        <v>14</v>
      </c>
      <c r="X116" s="477">
        <f t="shared" si="4"/>
        <v>13</v>
      </c>
      <c r="Y116" s="478">
        <f t="shared" si="4"/>
        <v>13</v>
      </c>
      <c r="Z116" s="476">
        <f t="shared" si="4"/>
        <v>25</v>
      </c>
      <c r="AA116" s="477">
        <f t="shared" si="4"/>
        <v>8</v>
      </c>
      <c r="AB116" s="478">
        <f t="shared" si="4"/>
        <v>9</v>
      </c>
      <c r="AC116" s="476">
        <f t="shared" si="4"/>
        <v>26</v>
      </c>
      <c r="AD116" s="477">
        <f t="shared" si="4"/>
        <v>10</v>
      </c>
      <c r="AE116" s="478">
        <f t="shared" si="4"/>
        <v>10</v>
      </c>
      <c r="AF116" s="476">
        <f t="shared" si="4"/>
        <v>7</v>
      </c>
      <c r="AG116" s="477">
        <f t="shared" si="4"/>
        <v>13</v>
      </c>
      <c r="AH116" s="478">
        <f t="shared" si="4"/>
        <v>11</v>
      </c>
      <c r="AI116" s="476">
        <f t="shared" si="4"/>
        <v>13</v>
      </c>
      <c r="AJ116" s="477">
        <f t="shared" si="4"/>
        <v>7</v>
      </c>
      <c r="AK116" s="478">
        <f t="shared" si="4"/>
        <v>13</v>
      </c>
      <c r="AL116" s="476">
        <f t="shared" si="4"/>
        <v>10</v>
      </c>
      <c r="AM116" s="477">
        <f t="shared" si="4"/>
        <v>7</v>
      </c>
      <c r="AN116" s="478">
        <f t="shared" si="4"/>
        <v>12</v>
      </c>
      <c r="AO116" s="476">
        <f t="shared" si="4"/>
        <v>10</v>
      </c>
      <c r="AP116" s="477">
        <f t="shared" si="4"/>
        <v>5</v>
      </c>
      <c r="AQ116" s="478">
        <f t="shared" si="4"/>
        <v>11</v>
      </c>
      <c r="AR116" s="479">
        <f t="shared" si="1"/>
        <v>427</v>
      </c>
    </row>
    <row r="117" spans="1:44" s="632" customFormat="1" ht="33" hidden="1" customHeight="1" thickBot="1" x14ac:dyDescent="0.3">
      <c r="A117" s="568">
        <v>0</v>
      </c>
      <c r="B117" s="568">
        <v>0</v>
      </c>
      <c r="C117" s="438"/>
      <c r="D117" s="437"/>
      <c r="E117" s="439"/>
      <c r="F117" s="439"/>
      <c r="G117" s="480" t="s">
        <v>436</v>
      </c>
      <c r="H117" s="481">
        <f t="shared" ref="H117:AQ117" si="5">SUM(H28:H114)</f>
        <v>141</v>
      </c>
      <c r="I117" s="482">
        <f t="shared" si="5"/>
        <v>96</v>
      </c>
      <c r="J117" s="483">
        <f t="shared" si="5"/>
        <v>105</v>
      </c>
      <c r="K117" s="481">
        <f t="shared" si="5"/>
        <v>128</v>
      </c>
      <c r="L117" s="482">
        <f t="shared" si="5"/>
        <v>116</v>
      </c>
      <c r="M117" s="483">
        <f t="shared" si="5"/>
        <v>104</v>
      </c>
      <c r="N117" s="481">
        <f t="shared" si="5"/>
        <v>142</v>
      </c>
      <c r="O117" s="482">
        <f t="shared" si="5"/>
        <v>112</v>
      </c>
      <c r="P117" s="483">
        <f t="shared" si="5"/>
        <v>153</v>
      </c>
      <c r="Q117" s="481">
        <f t="shared" si="5"/>
        <v>148</v>
      </c>
      <c r="R117" s="482">
        <f t="shared" si="5"/>
        <v>86</v>
      </c>
      <c r="S117" s="483">
        <f t="shared" si="5"/>
        <v>124</v>
      </c>
      <c r="T117" s="481">
        <f t="shared" si="5"/>
        <v>195</v>
      </c>
      <c r="U117" s="482">
        <f t="shared" si="5"/>
        <v>105</v>
      </c>
      <c r="V117" s="483">
        <f t="shared" si="5"/>
        <v>123</v>
      </c>
      <c r="W117" s="481">
        <f t="shared" si="5"/>
        <v>178</v>
      </c>
      <c r="X117" s="482">
        <f t="shared" si="5"/>
        <v>91</v>
      </c>
      <c r="Y117" s="483">
        <f t="shared" si="5"/>
        <v>135</v>
      </c>
      <c r="Z117" s="481">
        <f t="shared" si="5"/>
        <v>148</v>
      </c>
      <c r="AA117" s="482">
        <f t="shared" si="5"/>
        <v>76</v>
      </c>
      <c r="AB117" s="483">
        <f t="shared" si="5"/>
        <v>83</v>
      </c>
      <c r="AC117" s="481">
        <f t="shared" si="5"/>
        <v>169</v>
      </c>
      <c r="AD117" s="482">
        <f t="shared" si="5"/>
        <v>79</v>
      </c>
      <c r="AE117" s="483">
        <f t="shared" si="5"/>
        <v>123</v>
      </c>
      <c r="AF117" s="481">
        <f t="shared" si="5"/>
        <v>196</v>
      </c>
      <c r="AG117" s="482">
        <f t="shared" si="5"/>
        <v>70</v>
      </c>
      <c r="AH117" s="483">
        <f t="shared" si="5"/>
        <v>130</v>
      </c>
      <c r="AI117" s="481">
        <f t="shared" si="5"/>
        <v>171</v>
      </c>
      <c r="AJ117" s="482">
        <f t="shared" si="5"/>
        <v>88</v>
      </c>
      <c r="AK117" s="483">
        <f t="shared" si="5"/>
        <v>132</v>
      </c>
      <c r="AL117" s="481">
        <f t="shared" si="5"/>
        <v>183</v>
      </c>
      <c r="AM117" s="482">
        <f t="shared" si="5"/>
        <v>71</v>
      </c>
      <c r="AN117" s="483">
        <f t="shared" si="5"/>
        <v>110</v>
      </c>
      <c r="AO117" s="481">
        <f t="shared" si="5"/>
        <v>136</v>
      </c>
      <c r="AP117" s="482">
        <f t="shared" si="5"/>
        <v>58</v>
      </c>
      <c r="AQ117" s="483">
        <f t="shared" si="5"/>
        <v>112</v>
      </c>
      <c r="AR117" s="484">
        <f>SUM(H118:AQ118)</f>
        <v>4637</v>
      </c>
    </row>
    <row r="118" spans="1:44" s="485" customFormat="1" ht="34.9" customHeight="1" thickBot="1" x14ac:dyDescent="0.3">
      <c r="C118" s="438"/>
      <c r="E118" s="486"/>
      <c r="F118" s="486"/>
      <c r="G118" s="486"/>
      <c r="H118" s="841">
        <f t="shared" ref="H118" si="6">H115+I115+J115</f>
        <v>378</v>
      </c>
      <c r="I118" s="842"/>
      <c r="J118" s="843"/>
      <c r="K118" s="841">
        <f t="shared" ref="K118" si="7">K115+L115+M115</f>
        <v>379</v>
      </c>
      <c r="L118" s="842"/>
      <c r="M118" s="843"/>
      <c r="N118" s="841">
        <f t="shared" ref="N118" si="8">N115+O115+P115</f>
        <v>439</v>
      </c>
      <c r="O118" s="842"/>
      <c r="P118" s="843"/>
      <c r="Q118" s="841">
        <f>Q115+R115+S115</f>
        <v>404</v>
      </c>
      <c r="R118" s="842"/>
      <c r="S118" s="843"/>
      <c r="T118" s="841">
        <f t="shared" ref="T118" si="9">T115+U115+V115</f>
        <v>458</v>
      </c>
      <c r="U118" s="842"/>
      <c r="V118" s="843"/>
      <c r="W118" s="841">
        <f t="shared" ref="W118" si="10">W115+X115+Y115</f>
        <v>444</v>
      </c>
      <c r="X118" s="842"/>
      <c r="Y118" s="843"/>
      <c r="Z118" s="841">
        <f>Z117+AA117+AB117</f>
        <v>307</v>
      </c>
      <c r="AA118" s="842"/>
      <c r="AB118" s="843"/>
      <c r="AC118" s="841">
        <f>AC117+AD117+AE117</f>
        <v>371</v>
      </c>
      <c r="AD118" s="842"/>
      <c r="AE118" s="843"/>
      <c r="AF118" s="838">
        <f>AF117+AG117+AH117</f>
        <v>396</v>
      </c>
      <c r="AG118" s="839"/>
      <c r="AH118" s="840"/>
      <c r="AI118" s="838">
        <f>AI117+AJ117+AK117</f>
        <v>391</v>
      </c>
      <c r="AJ118" s="839"/>
      <c r="AK118" s="840"/>
      <c r="AL118" s="838">
        <f>AL117+AM117+AN117</f>
        <v>364</v>
      </c>
      <c r="AM118" s="839"/>
      <c r="AN118" s="840"/>
      <c r="AO118" s="838">
        <f>AO117+AP117+AQ117</f>
        <v>306</v>
      </c>
      <c r="AP118" s="839"/>
      <c r="AQ118" s="840"/>
      <c r="AR118" s="487"/>
    </row>
    <row r="119" spans="1:44" s="678" customFormat="1" ht="23.25" customHeight="1" x14ac:dyDescent="0.25">
      <c r="C119" s="679"/>
      <c r="E119" s="680"/>
      <c r="F119" s="680"/>
      <c r="G119" s="680"/>
      <c r="H119" s="681"/>
      <c r="I119" s="681"/>
      <c r="J119" s="681"/>
      <c r="K119" s="681"/>
      <c r="L119" s="681"/>
      <c r="M119" s="681"/>
      <c r="N119" s="681"/>
      <c r="O119" s="681"/>
      <c r="P119" s="681"/>
      <c r="Q119" s="681"/>
      <c r="R119" s="681"/>
      <c r="S119" s="681"/>
      <c r="T119" s="681"/>
      <c r="U119" s="681"/>
      <c r="V119" s="681"/>
      <c r="W119" s="681"/>
      <c r="X119" s="681"/>
      <c r="Y119" s="681"/>
      <c r="Z119" s="682"/>
      <c r="AA119" s="682"/>
      <c r="AB119" s="682"/>
      <c r="AC119" s="683"/>
      <c r="AD119" s="683"/>
      <c r="AE119" s="683"/>
      <c r="AF119" s="682"/>
      <c r="AG119" s="682"/>
      <c r="AH119" s="682"/>
      <c r="AI119" s="683"/>
      <c r="AJ119" s="683"/>
      <c r="AK119" s="683"/>
      <c r="AL119" s="682"/>
      <c r="AM119" s="682"/>
      <c r="AN119" s="682"/>
      <c r="AO119" s="683"/>
      <c r="AP119" s="683"/>
      <c r="AQ119" s="683"/>
      <c r="AR119" s="684"/>
    </row>
    <row r="120" spans="1:44" s="678" customFormat="1" ht="23.25" customHeight="1" x14ac:dyDescent="0.25">
      <c r="C120" s="679"/>
      <c r="E120" s="680"/>
      <c r="F120" s="680"/>
      <c r="G120" s="680"/>
      <c r="H120" s="681"/>
      <c r="I120" s="681"/>
      <c r="J120" s="681"/>
      <c r="K120" s="681"/>
      <c r="L120" s="681"/>
      <c r="M120" s="681"/>
      <c r="N120" s="681"/>
      <c r="O120" s="681"/>
      <c r="P120" s="681"/>
      <c r="Q120" s="681"/>
      <c r="R120" s="681"/>
      <c r="S120" s="681"/>
      <c r="T120" s="681"/>
      <c r="U120" s="681"/>
      <c r="V120" s="681"/>
      <c r="W120" s="681"/>
      <c r="X120" s="681"/>
      <c r="Y120" s="681"/>
      <c r="Z120" s="682"/>
      <c r="AA120" s="682"/>
      <c r="AB120" s="682"/>
      <c r="AC120" s="683"/>
      <c r="AD120" s="683"/>
      <c r="AE120" s="683"/>
      <c r="AF120" s="682"/>
      <c r="AG120" s="682"/>
      <c r="AH120" s="682"/>
      <c r="AI120" s="683"/>
      <c r="AJ120" s="683"/>
      <c r="AK120" s="683"/>
      <c r="AL120" s="682"/>
      <c r="AM120" s="682"/>
      <c r="AN120" s="682"/>
      <c r="AO120" s="683"/>
      <c r="AP120" s="683"/>
      <c r="AQ120" s="683"/>
      <c r="AR120" s="684"/>
    </row>
    <row r="121" spans="1:44" s="678" customFormat="1" ht="23.25" customHeight="1" x14ac:dyDescent="0.25">
      <c r="C121" s="679"/>
      <c r="E121" s="680"/>
      <c r="F121" s="680"/>
      <c r="G121" s="680"/>
      <c r="H121" s="681"/>
      <c r="I121" s="681"/>
      <c r="J121" s="681"/>
      <c r="K121" s="681"/>
      <c r="L121" s="681"/>
      <c r="M121" s="681"/>
      <c r="N121" s="681"/>
      <c r="O121" s="681"/>
      <c r="P121" s="681"/>
      <c r="Q121" s="681"/>
      <c r="R121" s="681"/>
      <c r="S121" s="681"/>
      <c r="T121" s="681"/>
      <c r="U121" s="681"/>
      <c r="V121" s="681"/>
      <c r="W121" s="681"/>
      <c r="X121" s="681"/>
      <c r="Y121" s="681"/>
      <c r="Z121" s="682"/>
      <c r="AA121" s="682"/>
      <c r="AB121" s="682"/>
      <c r="AC121" s="683"/>
      <c r="AD121" s="683"/>
      <c r="AE121" s="683"/>
      <c r="AF121" s="682"/>
      <c r="AG121" s="682"/>
      <c r="AH121" s="682"/>
      <c r="AI121" s="683"/>
      <c r="AJ121" s="683"/>
      <c r="AK121" s="683"/>
      <c r="AL121" s="682"/>
      <c r="AM121" s="682"/>
      <c r="AN121" s="682"/>
      <c r="AO121" s="683"/>
      <c r="AP121" s="683"/>
      <c r="AQ121" s="683"/>
      <c r="AR121" s="684"/>
    </row>
    <row r="603" spans="20:20" x14ac:dyDescent="0.25">
      <c r="T603" s="550" t="s">
        <v>471</v>
      </c>
    </row>
  </sheetData>
  <sheetProtection algorithmName="SHA-512" hashValue="a3Ar0Ncp2JTNAIEApuYmAVuUDeAscoNUbX3TRvz8oMaHtLbWntVmpnRnRlrLZyBqC3dx3xKgNzWLXugI4ok90g==" saltValue="96+YDTHPbJobjW/WeOIJaw==" spinCount="100000" sheet="1" objects="1" scenarios="1" formatCells="0" formatColumns="0" autoFilter="0"/>
  <mergeCells count="28">
    <mergeCell ref="AO118:AQ118"/>
    <mergeCell ref="H118:J118"/>
    <mergeCell ref="K118:M118"/>
    <mergeCell ref="N118:P118"/>
    <mergeCell ref="Q118:S118"/>
    <mergeCell ref="T118:V118"/>
    <mergeCell ref="W118:Y118"/>
    <mergeCell ref="Z118:AB118"/>
    <mergeCell ref="AC118:AE118"/>
    <mergeCell ref="AF118:AH118"/>
    <mergeCell ref="AI118:AK118"/>
    <mergeCell ref="AL118:AN118"/>
    <mergeCell ref="F1:F7"/>
    <mergeCell ref="G1:AQ4"/>
    <mergeCell ref="G6:G7"/>
    <mergeCell ref="H6:AQ7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AO8:AQ8"/>
  </mergeCells>
  <conditionalFormatting sqref="AR10:AR27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R28:AR114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rintOptions horizontalCentered="1"/>
  <pageMargins left="0.39370078740157483" right="0.39370078740157483" top="0.35433070866141736" bottom="0.35433070866141736" header="0.31496062992125984" footer="0.31496062992125984"/>
  <pageSetup paperSize="41" scale="30" orientation="portrait" r:id="rId1"/>
  <rowBreaks count="1" manualBreakCount="1">
    <brk id="106" min="1" max="16383" man="1"/>
  </rowBreaks>
  <colBreaks count="1" manualBreakCount="1">
    <brk id="39" max="11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7030A0"/>
    <pageSetUpPr fitToPage="1"/>
  </sheetPr>
  <dimension ref="A1:BE48"/>
  <sheetViews>
    <sheetView zoomScale="55" zoomScaleNormal="55" workbookViewId="0">
      <selection sqref="A1:AU44"/>
    </sheetView>
  </sheetViews>
  <sheetFormatPr baseColWidth="10" defaultColWidth="0" defaultRowHeight="12.5" x14ac:dyDescent="0.25"/>
  <cols>
    <col min="1" max="1" width="11.453125" customWidth="1"/>
    <col min="2" max="2" width="2.7265625" customWidth="1"/>
    <col min="3" max="3" width="35.26953125" customWidth="1"/>
    <col min="4" max="39" width="8.7265625" customWidth="1"/>
    <col min="40" max="40" width="11.26953125" customWidth="1"/>
    <col min="41" max="41" width="9.54296875" customWidth="1"/>
    <col min="42" max="42" width="11.26953125" customWidth="1"/>
    <col min="43" max="43" width="9.54296875" customWidth="1"/>
    <col min="44" max="44" width="11.26953125" customWidth="1"/>
    <col min="45" max="45" width="9.54296875" customWidth="1"/>
    <col min="46" max="46" width="12.54296875" customWidth="1"/>
    <col min="47" max="47" width="12.7265625" customWidth="1"/>
    <col min="48" max="51" width="11.453125" hidden="1" customWidth="1"/>
    <col min="52" max="57" width="0" hidden="1" customWidth="1"/>
    <col min="58" max="16384" width="11.453125" hidden="1"/>
  </cols>
  <sheetData>
    <row r="1" spans="3:47" ht="23.65" customHeight="1" x14ac:dyDescent="0.25"/>
    <row r="2" spans="3:47" ht="84" customHeight="1" x14ac:dyDescent="0.25">
      <c r="C2" s="847" t="s">
        <v>476</v>
      </c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  <c r="P2" s="848"/>
      <c r="Q2" s="848"/>
      <c r="R2" s="848"/>
      <c r="S2" s="848"/>
      <c r="T2" s="848"/>
      <c r="U2" s="848"/>
      <c r="V2" s="848"/>
      <c r="W2" s="848"/>
      <c r="X2" s="848"/>
      <c r="Y2" s="848"/>
      <c r="Z2" s="848"/>
      <c r="AA2" s="848"/>
      <c r="AB2" s="848"/>
      <c r="AC2" s="848"/>
      <c r="AD2" s="848"/>
      <c r="AE2" s="848"/>
      <c r="AF2" s="848"/>
      <c r="AG2" s="848"/>
      <c r="AH2" s="848"/>
      <c r="AI2" s="848"/>
      <c r="AJ2" s="848"/>
      <c r="AK2" s="848"/>
      <c r="AL2" s="848"/>
      <c r="AM2" s="848"/>
      <c r="AN2" s="848"/>
      <c r="AO2" s="848"/>
      <c r="AP2" s="848"/>
      <c r="AQ2" s="848"/>
      <c r="AR2" s="848"/>
      <c r="AS2" s="848"/>
      <c r="AT2" s="848"/>
      <c r="AU2" s="848"/>
    </row>
    <row r="3" spans="3:47" ht="28.15" customHeight="1" thickBot="1" x14ac:dyDescent="0.3">
      <c r="C3" s="849" t="s">
        <v>437</v>
      </c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849"/>
      <c r="AL3" s="849"/>
      <c r="AM3" s="849"/>
      <c r="AN3" s="849"/>
      <c r="AO3" s="849"/>
      <c r="AP3" s="849"/>
      <c r="AQ3" s="849"/>
      <c r="AR3" s="849"/>
      <c r="AS3" s="849"/>
      <c r="AT3" s="849"/>
      <c r="AU3" s="849"/>
    </row>
    <row r="4" spans="3:47" s="490" customFormat="1" ht="18" customHeight="1" thickBot="1" x14ac:dyDescent="0.4">
      <c r="C4" s="850" t="s">
        <v>438</v>
      </c>
      <c r="D4" s="844" t="s">
        <v>1</v>
      </c>
      <c r="E4" s="845"/>
      <c r="F4" s="846"/>
      <c r="G4" s="844" t="s">
        <v>2</v>
      </c>
      <c r="H4" s="845"/>
      <c r="I4" s="846"/>
      <c r="J4" s="844" t="s">
        <v>3</v>
      </c>
      <c r="K4" s="845"/>
      <c r="L4" s="846"/>
      <c r="M4" s="844" t="s">
        <v>4</v>
      </c>
      <c r="N4" s="845"/>
      <c r="O4" s="846"/>
      <c r="P4" s="844" t="s">
        <v>5</v>
      </c>
      <c r="Q4" s="845"/>
      <c r="R4" s="846"/>
      <c r="S4" s="844" t="s">
        <v>6</v>
      </c>
      <c r="T4" s="845"/>
      <c r="U4" s="846"/>
      <c r="V4" s="844" t="s">
        <v>7</v>
      </c>
      <c r="W4" s="845"/>
      <c r="X4" s="846"/>
      <c r="Y4" s="844" t="s">
        <v>8</v>
      </c>
      <c r="Z4" s="845"/>
      <c r="AA4" s="846"/>
      <c r="AB4" s="844" t="s">
        <v>9</v>
      </c>
      <c r="AC4" s="845"/>
      <c r="AD4" s="846"/>
      <c r="AE4" s="844" t="s">
        <v>10</v>
      </c>
      <c r="AF4" s="845"/>
      <c r="AG4" s="846"/>
      <c r="AH4" s="844" t="s">
        <v>11</v>
      </c>
      <c r="AI4" s="845"/>
      <c r="AJ4" s="846"/>
      <c r="AK4" s="844" t="s">
        <v>12</v>
      </c>
      <c r="AL4" s="845"/>
      <c r="AM4" s="846"/>
      <c r="AN4" s="844" t="s">
        <v>439</v>
      </c>
      <c r="AO4" s="845"/>
      <c r="AP4" s="845"/>
      <c r="AQ4" s="845"/>
      <c r="AR4" s="845"/>
      <c r="AS4" s="846"/>
      <c r="AT4" s="488"/>
      <c r="AU4" s="489" t="s">
        <v>440</v>
      </c>
    </row>
    <row r="5" spans="3:47" s="497" customFormat="1" ht="94.15" customHeight="1" thickBot="1" x14ac:dyDescent="0.3">
      <c r="C5" s="851"/>
      <c r="D5" s="491" t="s">
        <v>17</v>
      </c>
      <c r="E5" s="492" t="s">
        <v>18</v>
      </c>
      <c r="F5" s="493" t="s">
        <v>19</v>
      </c>
      <c r="G5" s="491" t="s">
        <v>17</v>
      </c>
      <c r="H5" s="492" t="s">
        <v>18</v>
      </c>
      <c r="I5" s="493" t="s">
        <v>19</v>
      </c>
      <c r="J5" s="491" t="s">
        <v>17</v>
      </c>
      <c r="K5" s="492" t="s">
        <v>18</v>
      </c>
      <c r="L5" s="493" t="s">
        <v>19</v>
      </c>
      <c r="M5" s="491" t="s">
        <v>17</v>
      </c>
      <c r="N5" s="492" t="s">
        <v>18</v>
      </c>
      <c r="O5" s="493" t="s">
        <v>19</v>
      </c>
      <c r="P5" s="491" t="s">
        <v>17</v>
      </c>
      <c r="Q5" s="492" t="s">
        <v>18</v>
      </c>
      <c r="R5" s="493" t="s">
        <v>19</v>
      </c>
      <c r="S5" s="491" t="s">
        <v>17</v>
      </c>
      <c r="T5" s="492" t="s">
        <v>18</v>
      </c>
      <c r="U5" s="493" t="s">
        <v>19</v>
      </c>
      <c r="V5" s="491" t="s">
        <v>17</v>
      </c>
      <c r="W5" s="492" t="s">
        <v>18</v>
      </c>
      <c r="X5" s="493" t="s">
        <v>19</v>
      </c>
      <c r="Y5" s="491" t="s">
        <v>17</v>
      </c>
      <c r="Z5" s="492" t="s">
        <v>18</v>
      </c>
      <c r="AA5" s="493" t="s">
        <v>19</v>
      </c>
      <c r="AB5" s="491" t="s">
        <v>17</v>
      </c>
      <c r="AC5" s="492" t="s">
        <v>18</v>
      </c>
      <c r="AD5" s="493" t="s">
        <v>19</v>
      </c>
      <c r="AE5" s="491" t="s">
        <v>17</v>
      </c>
      <c r="AF5" s="492" t="s">
        <v>18</v>
      </c>
      <c r="AG5" s="493" t="s">
        <v>19</v>
      </c>
      <c r="AH5" s="491" t="s">
        <v>17</v>
      </c>
      <c r="AI5" s="492" t="s">
        <v>18</v>
      </c>
      <c r="AJ5" s="493" t="s">
        <v>19</v>
      </c>
      <c r="AK5" s="494" t="s">
        <v>17</v>
      </c>
      <c r="AL5" s="492" t="s">
        <v>18</v>
      </c>
      <c r="AM5" s="493" t="s">
        <v>19</v>
      </c>
      <c r="AN5" s="852" t="s">
        <v>17</v>
      </c>
      <c r="AO5" s="853"/>
      <c r="AP5" s="854" t="s">
        <v>18</v>
      </c>
      <c r="AQ5" s="855"/>
      <c r="AR5" s="856" t="s">
        <v>19</v>
      </c>
      <c r="AS5" s="857"/>
      <c r="AT5" s="495" t="s">
        <v>147</v>
      </c>
      <c r="AU5" s="496" t="s">
        <v>441</v>
      </c>
    </row>
    <row r="6" spans="3:47" ht="20.5" customHeight="1" thickBot="1" x14ac:dyDescent="0.3">
      <c r="C6" s="498" t="s">
        <v>442</v>
      </c>
      <c r="D6" s="575">
        <v>33</v>
      </c>
      <c r="E6" s="575">
        <v>27</v>
      </c>
      <c r="F6" s="575">
        <v>15</v>
      </c>
      <c r="G6" s="575">
        <v>52</v>
      </c>
      <c r="H6" s="575">
        <v>34</v>
      </c>
      <c r="I6" s="575">
        <v>37</v>
      </c>
      <c r="J6" s="575">
        <v>45</v>
      </c>
      <c r="K6" s="575">
        <v>36</v>
      </c>
      <c r="L6" s="575">
        <v>30</v>
      </c>
      <c r="M6" s="575">
        <v>33</v>
      </c>
      <c r="N6" s="578">
        <v>23</v>
      </c>
      <c r="O6" s="578">
        <v>39</v>
      </c>
      <c r="P6" s="575">
        <v>73</v>
      </c>
      <c r="Q6" s="578">
        <v>19</v>
      </c>
      <c r="R6" s="578">
        <v>35</v>
      </c>
      <c r="S6" s="575">
        <v>51</v>
      </c>
      <c r="T6" s="578">
        <v>14</v>
      </c>
      <c r="U6" s="578">
        <v>24</v>
      </c>
      <c r="V6" s="575">
        <v>50</v>
      </c>
      <c r="W6" s="578">
        <v>16</v>
      </c>
      <c r="X6" s="578">
        <v>24</v>
      </c>
      <c r="Y6" s="575">
        <v>23</v>
      </c>
      <c r="Z6" s="578">
        <v>13</v>
      </c>
      <c r="AA6" s="578">
        <v>27</v>
      </c>
      <c r="AB6" s="575">
        <v>50</v>
      </c>
      <c r="AC6" s="575">
        <v>10</v>
      </c>
      <c r="AD6" s="578">
        <v>27</v>
      </c>
      <c r="AE6" s="575">
        <v>44</v>
      </c>
      <c r="AF6" s="575">
        <v>15</v>
      </c>
      <c r="AG6" s="575">
        <v>22</v>
      </c>
      <c r="AH6" s="575">
        <v>34</v>
      </c>
      <c r="AI6" s="575">
        <v>16</v>
      </c>
      <c r="AJ6" s="575">
        <v>21</v>
      </c>
      <c r="AK6" s="575">
        <v>20</v>
      </c>
      <c r="AL6" s="575">
        <v>13</v>
      </c>
      <c r="AM6" s="575">
        <v>24</v>
      </c>
      <c r="AN6" s="499">
        <f>D6+G6+J6+M6+P6+S6+V6+Y6+AB6+AE6+AH6+AK6</f>
        <v>508</v>
      </c>
      <c r="AO6" s="500">
        <f>AN6/AT6</f>
        <v>0.47521047708138447</v>
      </c>
      <c r="AP6" s="499">
        <f t="shared" ref="AP6:AP17" si="0">E6+H6+K6+N6+Q6+T6+W6+Z6+AC6+AF6+AI6+AL6</f>
        <v>236</v>
      </c>
      <c r="AQ6" s="500">
        <f>AP6/AT6</f>
        <v>0.22076707202993451</v>
      </c>
      <c r="AR6" s="499">
        <f t="shared" ref="AR6:AR17" si="1">F6+I6+L6+O6+R6+U6+X6+AA6+AD6+AG6+AJ6+AM6</f>
        <v>325</v>
      </c>
      <c r="AS6" s="500">
        <f>AR6/AT6</f>
        <v>0.30402245088868102</v>
      </c>
      <c r="AT6" s="501">
        <f t="shared" ref="AT6:AT17" si="2">SUM(D6:AM6)</f>
        <v>1069</v>
      </c>
      <c r="AU6" s="563">
        <f t="shared" ref="AU6:AU18" si="3">AT6/totalvictim</f>
        <v>0.23330423395896988</v>
      </c>
    </row>
    <row r="7" spans="3:47" ht="20.5" customHeight="1" thickBot="1" x14ac:dyDescent="0.3">
      <c r="C7" s="503" t="s">
        <v>443</v>
      </c>
      <c r="D7" s="576">
        <v>43</v>
      </c>
      <c r="E7" s="576">
        <v>25</v>
      </c>
      <c r="F7" s="576">
        <v>33</v>
      </c>
      <c r="G7" s="576">
        <v>38</v>
      </c>
      <c r="H7" s="576">
        <v>42</v>
      </c>
      <c r="I7" s="576">
        <v>34</v>
      </c>
      <c r="J7" s="576">
        <v>41</v>
      </c>
      <c r="K7" s="576">
        <v>53</v>
      </c>
      <c r="L7" s="576">
        <v>45</v>
      </c>
      <c r="M7" s="576">
        <v>41</v>
      </c>
      <c r="N7" s="579">
        <v>20</v>
      </c>
      <c r="O7" s="579">
        <v>40</v>
      </c>
      <c r="P7" s="576">
        <v>42</v>
      </c>
      <c r="Q7" s="579">
        <v>34</v>
      </c>
      <c r="R7" s="579">
        <v>42</v>
      </c>
      <c r="S7" s="576">
        <v>43</v>
      </c>
      <c r="T7" s="579">
        <v>24</v>
      </c>
      <c r="U7" s="579">
        <v>47</v>
      </c>
      <c r="V7" s="576">
        <v>48</v>
      </c>
      <c r="W7" s="579">
        <v>20</v>
      </c>
      <c r="X7" s="579">
        <v>15</v>
      </c>
      <c r="Y7" s="576">
        <v>76</v>
      </c>
      <c r="Z7" s="579">
        <v>25</v>
      </c>
      <c r="AA7" s="579">
        <v>33</v>
      </c>
      <c r="AB7" s="576">
        <v>78</v>
      </c>
      <c r="AC7" s="576">
        <v>28</v>
      </c>
      <c r="AD7" s="579">
        <v>32</v>
      </c>
      <c r="AE7" s="576">
        <v>67</v>
      </c>
      <c r="AF7" s="576">
        <v>26</v>
      </c>
      <c r="AG7" s="576">
        <v>41</v>
      </c>
      <c r="AH7" s="576">
        <v>60</v>
      </c>
      <c r="AI7" s="576">
        <v>23</v>
      </c>
      <c r="AJ7" s="576">
        <v>32</v>
      </c>
      <c r="AK7" s="576">
        <v>65</v>
      </c>
      <c r="AL7" s="576">
        <v>10</v>
      </c>
      <c r="AM7" s="576">
        <v>27</v>
      </c>
      <c r="AN7" s="499">
        <f t="shared" ref="AN7:AN17" si="4">D7+G7+J7+M7+P7+S7+V7+Y7+AB7+AE7+AH7+AK7</f>
        <v>642</v>
      </c>
      <c r="AO7" s="500">
        <f t="shared" ref="AO7:AO17" si="5">AN7/AT7</f>
        <v>0.46087580760947594</v>
      </c>
      <c r="AP7" s="499">
        <f t="shared" si="0"/>
        <v>330</v>
      </c>
      <c r="AQ7" s="500">
        <f t="shared" ref="AQ7:AQ17" si="6">AP7/AT7</f>
        <v>0.23689877961234745</v>
      </c>
      <c r="AR7" s="499">
        <f t="shared" si="1"/>
        <v>421</v>
      </c>
      <c r="AS7" s="500">
        <f t="shared" ref="AS7:AS17" si="7">AR7/AT7</f>
        <v>0.30222541277817661</v>
      </c>
      <c r="AT7" s="501">
        <f t="shared" si="2"/>
        <v>1393</v>
      </c>
      <c r="AU7" s="563">
        <f t="shared" si="3"/>
        <v>0.30401571366215624</v>
      </c>
    </row>
    <row r="8" spans="3:47" ht="20.5" customHeight="1" thickBot="1" x14ac:dyDescent="0.3">
      <c r="C8" s="504" t="s">
        <v>444</v>
      </c>
      <c r="D8" s="576">
        <v>0</v>
      </c>
      <c r="E8" s="576">
        <v>0</v>
      </c>
      <c r="F8" s="576">
        <v>0</v>
      </c>
      <c r="G8" s="576">
        <v>0</v>
      </c>
      <c r="H8" s="576">
        <v>0</v>
      </c>
      <c r="I8" s="576">
        <v>0</v>
      </c>
      <c r="J8" s="576">
        <v>0</v>
      </c>
      <c r="K8" s="576">
        <v>0</v>
      </c>
      <c r="L8" s="576">
        <v>0</v>
      </c>
      <c r="M8" s="576">
        <v>0</v>
      </c>
      <c r="N8" s="579">
        <v>0</v>
      </c>
      <c r="O8" s="579">
        <v>0</v>
      </c>
      <c r="P8" s="576">
        <v>0</v>
      </c>
      <c r="Q8" s="579">
        <v>0</v>
      </c>
      <c r="R8" s="579">
        <v>0</v>
      </c>
      <c r="S8" s="576">
        <v>0</v>
      </c>
      <c r="T8" s="579">
        <v>0</v>
      </c>
      <c r="U8" s="579">
        <v>0</v>
      </c>
      <c r="V8" s="576">
        <v>1</v>
      </c>
      <c r="W8" s="579">
        <v>0</v>
      </c>
      <c r="X8" s="579">
        <v>0</v>
      </c>
      <c r="Y8" s="576">
        <v>0</v>
      </c>
      <c r="Z8" s="579">
        <v>0</v>
      </c>
      <c r="AA8" s="579">
        <v>0</v>
      </c>
      <c r="AB8" s="576">
        <v>0</v>
      </c>
      <c r="AC8" s="576">
        <v>1</v>
      </c>
      <c r="AD8" s="579">
        <v>0</v>
      </c>
      <c r="AE8" s="576">
        <v>0</v>
      </c>
      <c r="AF8" s="576">
        <v>0</v>
      </c>
      <c r="AG8" s="576">
        <v>0</v>
      </c>
      <c r="AH8" s="576">
        <v>0</v>
      </c>
      <c r="AI8" s="576">
        <v>0</v>
      </c>
      <c r="AJ8" s="576">
        <v>0</v>
      </c>
      <c r="AK8" s="576">
        <v>0</v>
      </c>
      <c r="AL8" s="576">
        <v>0</v>
      </c>
      <c r="AM8" s="576">
        <v>0</v>
      </c>
      <c r="AN8" s="499">
        <f t="shared" si="4"/>
        <v>1</v>
      </c>
      <c r="AO8" s="500">
        <f>AN8/AT8</f>
        <v>0.5</v>
      </c>
      <c r="AP8" s="499">
        <f>E8+H8+K8+N8+Q8+T8+W8+Z8+AC8+AF8+AI8+AL8</f>
        <v>1</v>
      </c>
      <c r="AQ8" s="500">
        <f>AP8/AT8</f>
        <v>0.5</v>
      </c>
      <c r="AR8" s="499">
        <f>F8+I8+L8+O8+R8+U8+X8+AA8+AD8+AG8+AJ8+AM8</f>
        <v>0</v>
      </c>
      <c r="AS8" s="500">
        <f>AR8/AT8</f>
        <v>0</v>
      </c>
      <c r="AT8" s="501">
        <f t="shared" si="2"/>
        <v>2</v>
      </c>
      <c r="AU8" s="563">
        <f t="shared" si="3"/>
        <v>4.3649061545176777E-4</v>
      </c>
    </row>
    <row r="9" spans="3:47" ht="20.5" customHeight="1" thickBot="1" x14ac:dyDescent="0.3">
      <c r="C9" s="505" t="s">
        <v>445</v>
      </c>
      <c r="D9" s="576">
        <v>2</v>
      </c>
      <c r="E9" s="576">
        <v>0</v>
      </c>
      <c r="F9" s="576">
        <v>4</v>
      </c>
      <c r="G9" s="576">
        <v>4</v>
      </c>
      <c r="H9" s="576">
        <v>1</v>
      </c>
      <c r="I9" s="576">
        <v>2</v>
      </c>
      <c r="J9" s="576">
        <v>2</v>
      </c>
      <c r="K9" s="576">
        <v>1</v>
      </c>
      <c r="L9" s="576">
        <v>0</v>
      </c>
      <c r="M9" s="576">
        <v>1</v>
      </c>
      <c r="N9" s="579">
        <v>0</v>
      </c>
      <c r="O9" s="579">
        <v>2</v>
      </c>
      <c r="P9" s="576">
        <v>0</v>
      </c>
      <c r="Q9" s="579">
        <v>1</v>
      </c>
      <c r="R9" s="579">
        <v>0</v>
      </c>
      <c r="S9" s="576">
        <v>1</v>
      </c>
      <c r="T9" s="579">
        <v>0</v>
      </c>
      <c r="U9" s="579">
        <v>6</v>
      </c>
      <c r="V9" s="576">
        <v>7</v>
      </c>
      <c r="W9" s="579">
        <v>2</v>
      </c>
      <c r="X9" s="579">
        <v>3</v>
      </c>
      <c r="Y9" s="576">
        <v>8</v>
      </c>
      <c r="Z9" s="579">
        <v>0</v>
      </c>
      <c r="AA9" s="579">
        <v>1</v>
      </c>
      <c r="AB9" s="576">
        <v>10</v>
      </c>
      <c r="AC9" s="576">
        <v>0</v>
      </c>
      <c r="AD9" s="579">
        <v>0</v>
      </c>
      <c r="AE9" s="576">
        <v>4</v>
      </c>
      <c r="AF9" s="576">
        <v>1</v>
      </c>
      <c r="AG9" s="576">
        <v>4</v>
      </c>
      <c r="AH9" s="576">
        <v>9</v>
      </c>
      <c r="AI9" s="576">
        <v>1</v>
      </c>
      <c r="AJ9" s="576">
        <v>2</v>
      </c>
      <c r="AK9" s="576">
        <v>5</v>
      </c>
      <c r="AL9" s="576">
        <v>1</v>
      </c>
      <c r="AM9" s="576">
        <v>4</v>
      </c>
      <c r="AN9" s="499">
        <f t="shared" si="4"/>
        <v>53</v>
      </c>
      <c r="AO9" s="500">
        <f t="shared" si="5"/>
        <v>0.5955056179775281</v>
      </c>
      <c r="AP9" s="499">
        <f t="shared" si="0"/>
        <v>8</v>
      </c>
      <c r="AQ9" s="500">
        <f t="shared" si="6"/>
        <v>8.98876404494382E-2</v>
      </c>
      <c r="AR9" s="499">
        <f t="shared" si="1"/>
        <v>28</v>
      </c>
      <c r="AS9" s="500">
        <f t="shared" si="7"/>
        <v>0.3146067415730337</v>
      </c>
      <c r="AT9" s="501">
        <f t="shared" si="2"/>
        <v>89</v>
      </c>
      <c r="AU9" s="563">
        <f t="shared" si="3"/>
        <v>1.9423832387603666E-2</v>
      </c>
    </row>
    <row r="10" spans="3:47" ht="20.5" customHeight="1" thickBot="1" x14ac:dyDescent="0.3">
      <c r="C10" s="505" t="s">
        <v>446</v>
      </c>
      <c r="D10" s="576">
        <v>4</v>
      </c>
      <c r="E10" s="576">
        <v>0</v>
      </c>
      <c r="F10" s="576">
        <v>5</v>
      </c>
      <c r="G10" s="576">
        <v>4</v>
      </c>
      <c r="H10" s="576">
        <v>2</v>
      </c>
      <c r="I10" s="576">
        <v>8</v>
      </c>
      <c r="J10" s="576">
        <v>0</v>
      </c>
      <c r="K10" s="576">
        <v>1</v>
      </c>
      <c r="L10" s="576">
        <v>2</v>
      </c>
      <c r="M10" s="576">
        <v>3</v>
      </c>
      <c r="N10" s="579">
        <v>2</v>
      </c>
      <c r="O10" s="579">
        <v>2</v>
      </c>
      <c r="P10" s="576">
        <v>1</v>
      </c>
      <c r="Q10" s="579">
        <v>2</v>
      </c>
      <c r="R10" s="579">
        <v>0</v>
      </c>
      <c r="S10" s="576">
        <v>2</v>
      </c>
      <c r="T10" s="579">
        <v>7</v>
      </c>
      <c r="U10" s="579">
        <v>3</v>
      </c>
      <c r="V10" s="576">
        <v>12</v>
      </c>
      <c r="W10" s="579">
        <v>0</v>
      </c>
      <c r="X10" s="579">
        <v>4</v>
      </c>
      <c r="Y10" s="576">
        <v>5</v>
      </c>
      <c r="Z10" s="579">
        <v>3</v>
      </c>
      <c r="AA10" s="579">
        <v>3</v>
      </c>
      <c r="AB10" s="576">
        <v>10</v>
      </c>
      <c r="AC10" s="576">
        <v>2</v>
      </c>
      <c r="AD10" s="579">
        <v>2</v>
      </c>
      <c r="AE10" s="576">
        <v>3</v>
      </c>
      <c r="AF10" s="576">
        <v>3</v>
      </c>
      <c r="AG10" s="576">
        <v>7</v>
      </c>
      <c r="AH10" s="576">
        <v>3</v>
      </c>
      <c r="AI10" s="576">
        <v>0</v>
      </c>
      <c r="AJ10" s="576">
        <v>7</v>
      </c>
      <c r="AK10" s="576">
        <v>3</v>
      </c>
      <c r="AL10" s="576">
        <v>2</v>
      </c>
      <c r="AM10" s="576">
        <v>1</v>
      </c>
      <c r="AN10" s="499">
        <f t="shared" si="4"/>
        <v>50</v>
      </c>
      <c r="AO10" s="500">
        <f t="shared" si="5"/>
        <v>0.42372881355932202</v>
      </c>
      <c r="AP10" s="499">
        <f t="shared" si="0"/>
        <v>24</v>
      </c>
      <c r="AQ10" s="500">
        <f t="shared" si="6"/>
        <v>0.20338983050847459</v>
      </c>
      <c r="AR10" s="499">
        <f t="shared" si="1"/>
        <v>44</v>
      </c>
      <c r="AS10" s="500">
        <f t="shared" si="7"/>
        <v>0.3728813559322034</v>
      </c>
      <c r="AT10" s="501">
        <f t="shared" si="2"/>
        <v>118</v>
      </c>
      <c r="AU10" s="563">
        <f t="shared" si="3"/>
        <v>2.5752946311654298E-2</v>
      </c>
    </row>
    <row r="11" spans="3:47" ht="20.5" customHeight="1" thickBot="1" x14ac:dyDescent="0.3">
      <c r="C11" s="506" t="s">
        <v>447</v>
      </c>
      <c r="D11" s="576">
        <v>4</v>
      </c>
      <c r="E11" s="576">
        <v>0</v>
      </c>
      <c r="F11" s="576">
        <v>5</v>
      </c>
      <c r="G11" s="576">
        <v>4</v>
      </c>
      <c r="H11" s="576">
        <v>2</v>
      </c>
      <c r="I11" s="576">
        <v>3</v>
      </c>
      <c r="J11" s="576">
        <v>10</v>
      </c>
      <c r="K11" s="576">
        <v>6</v>
      </c>
      <c r="L11" s="576">
        <v>9</v>
      </c>
      <c r="M11" s="576">
        <v>19</v>
      </c>
      <c r="N11" s="579">
        <v>1</v>
      </c>
      <c r="O11" s="579">
        <v>3</v>
      </c>
      <c r="P11" s="576">
        <v>10</v>
      </c>
      <c r="Q11" s="579">
        <v>4</v>
      </c>
      <c r="R11" s="579">
        <v>7</v>
      </c>
      <c r="S11" s="576">
        <v>7</v>
      </c>
      <c r="T11" s="579">
        <v>3</v>
      </c>
      <c r="U11" s="579">
        <v>3</v>
      </c>
      <c r="V11" s="576">
        <v>7</v>
      </c>
      <c r="W11" s="579">
        <v>0</v>
      </c>
      <c r="X11" s="579">
        <v>7</v>
      </c>
      <c r="Y11" s="576">
        <v>8</v>
      </c>
      <c r="Z11" s="579">
        <v>3</v>
      </c>
      <c r="AA11" s="579">
        <v>2</v>
      </c>
      <c r="AB11" s="576">
        <v>4</v>
      </c>
      <c r="AC11" s="576">
        <v>1</v>
      </c>
      <c r="AD11" s="579">
        <v>5</v>
      </c>
      <c r="AE11" s="576">
        <v>6</v>
      </c>
      <c r="AF11" s="576">
        <v>0</v>
      </c>
      <c r="AG11" s="576">
        <v>1</v>
      </c>
      <c r="AH11" s="576">
        <v>4</v>
      </c>
      <c r="AI11" s="576">
        <v>0</v>
      </c>
      <c r="AJ11" s="576">
        <v>2</v>
      </c>
      <c r="AK11" s="576">
        <v>7</v>
      </c>
      <c r="AL11" s="576">
        <v>0</v>
      </c>
      <c r="AM11" s="576">
        <v>0</v>
      </c>
      <c r="AN11" s="499">
        <f t="shared" si="4"/>
        <v>90</v>
      </c>
      <c r="AO11" s="500">
        <f t="shared" si="5"/>
        <v>0.57324840764331209</v>
      </c>
      <c r="AP11" s="499">
        <f t="shared" si="0"/>
        <v>20</v>
      </c>
      <c r="AQ11" s="500">
        <f t="shared" si="6"/>
        <v>0.12738853503184713</v>
      </c>
      <c r="AR11" s="499">
        <f t="shared" si="1"/>
        <v>47</v>
      </c>
      <c r="AS11" s="500">
        <f t="shared" si="7"/>
        <v>0.29936305732484075</v>
      </c>
      <c r="AT11" s="501">
        <f t="shared" si="2"/>
        <v>157</v>
      </c>
      <c r="AU11" s="563">
        <f t="shared" si="3"/>
        <v>3.4264513312963769E-2</v>
      </c>
    </row>
    <row r="12" spans="3:47" ht="20.5" customHeight="1" thickBot="1" x14ac:dyDescent="0.3">
      <c r="C12" s="507" t="s">
        <v>448</v>
      </c>
      <c r="D12" s="576">
        <v>0</v>
      </c>
      <c r="E12" s="576">
        <v>0</v>
      </c>
      <c r="F12" s="576">
        <v>0</v>
      </c>
      <c r="G12" s="576">
        <v>0</v>
      </c>
      <c r="H12" s="576">
        <v>1</v>
      </c>
      <c r="I12" s="576">
        <v>0</v>
      </c>
      <c r="J12" s="576">
        <v>0</v>
      </c>
      <c r="K12" s="576">
        <v>0</v>
      </c>
      <c r="L12" s="576">
        <v>0</v>
      </c>
      <c r="M12" s="576">
        <v>0</v>
      </c>
      <c r="N12" s="579">
        <v>0</v>
      </c>
      <c r="O12" s="579">
        <v>0</v>
      </c>
      <c r="P12" s="576">
        <v>10</v>
      </c>
      <c r="Q12" s="579">
        <v>0</v>
      </c>
      <c r="R12" s="579">
        <v>0</v>
      </c>
      <c r="S12" s="576">
        <v>1</v>
      </c>
      <c r="T12" s="579">
        <v>0</v>
      </c>
      <c r="U12" s="579">
        <v>0</v>
      </c>
      <c r="V12" s="576">
        <v>1</v>
      </c>
      <c r="W12" s="579">
        <v>0</v>
      </c>
      <c r="X12" s="579">
        <v>0</v>
      </c>
      <c r="Y12" s="576">
        <v>0</v>
      </c>
      <c r="Z12" s="579">
        <v>1</v>
      </c>
      <c r="AA12" s="579">
        <v>0</v>
      </c>
      <c r="AB12" s="576">
        <v>0</v>
      </c>
      <c r="AC12" s="576">
        <v>1</v>
      </c>
      <c r="AD12" s="579">
        <v>0</v>
      </c>
      <c r="AE12" s="576">
        <v>1</v>
      </c>
      <c r="AF12" s="576">
        <v>0</v>
      </c>
      <c r="AG12" s="576">
        <v>0</v>
      </c>
      <c r="AH12" s="576">
        <v>2</v>
      </c>
      <c r="AI12" s="576">
        <v>0</v>
      </c>
      <c r="AJ12" s="576">
        <v>0</v>
      </c>
      <c r="AK12" s="576">
        <v>0</v>
      </c>
      <c r="AL12" s="576">
        <v>0</v>
      </c>
      <c r="AM12" s="576">
        <v>0</v>
      </c>
      <c r="AN12" s="499">
        <f t="shared" si="4"/>
        <v>15</v>
      </c>
      <c r="AO12" s="500">
        <f t="shared" si="5"/>
        <v>0.83333333333333337</v>
      </c>
      <c r="AP12" s="499">
        <f t="shared" si="0"/>
        <v>3</v>
      </c>
      <c r="AQ12" s="500">
        <f t="shared" si="6"/>
        <v>0.16666666666666666</v>
      </c>
      <c r="AR12" s="499">
        <f t="shared" si="1"/>
        <v>0</v>
      </c>
      <c r="AS12" s="500">
        <f t="shared" si="7"/>
        <v>0</v>
      </c>
      <c r="AT12" s="501">
        <f t="shared" si="2"/>
        <v>18</v>
      </c>
      <c r="AU12" s="502">
        <f t="shared" si="3"/>
        <v>3.9284155390659102E-3</v>
      </c>
    </row>
    <row r="13" spans="3:47" ht="20.5" customHeight="1" thickBot="1" x14ac:dyDescent="0.3">
      <c r="C13" s="505" t="s">
        <v>449</v>
      </c>
      <c r="D13" s="576">
        <v>9</v>
      </c>
      <c r="E13" s="576">
        <v>0</v>
      </c>
      <c r="F13" s="576">
        <v>3</v>
      </c>
      <c r="G13" s="576">
        <v>7</v>
      </c>
      <c r="H13" s="576">
        <v>1</v>
      </c>
      <c r="I13" s="576">
        <v>4</v>
      </c>
      <c r="J13" s="576">
        <v>11</v>
      </c>
      <c r="K13" s="576">
        <v>1</v>
      </c>
      <c r="L13" s="576">
        <v>4</v>
      </c>
      <c r="M13" s="576">
        <v>9</v>
      </c>
      <c r="N13" s="579">
        <v>0</v>
      </c>
      <c r="O13" s="579">
        <v>3</v>
      </c>
      <c r="P13" s="576">
        <v>13</v>
      </c>
      <c r="Q13" s="579">
        <v>1</v>
      </c>
      <c r="R13" s="579">
        <v>2</v>
      </c>
      <c r="S13" s="576">
        <v>15</v>
      </c>
      <c r="T13" s="579">
        <v>3</v>
      </c>
      <c r="U13" s="579">
        <v>3</v>
      </c>
      <c r="V13" s="576">
        <v>4</v>
      </c>
      <c r="W13" s="579">
        <v>0</v>
      </c>
      <c r="X13" s="579">
        <v>4</v>
      </c>
      <c r="Y13" s="576">
        <v>15</v>
      </c>
      <c r="Z13" s="579">
        <v>5</v>
      </c>
      <c r="AA13" s="579">
        <v>8</v>
      </c>
      <c r="AB13" s="576">
        <v>14</v>
      </c>
      <c r="AC13" s="576">
        <v>1</v>
      </c>
      <c r="AD13" s="579">
        <v>4</v>
      </c>
      <c r="AE13" s="576">
        <v>8</v>
      </c>
      <c r="AF13" s="576">
        <v>3</v>
      </c>
      <c r="AG13" s="576">
        <v>4</v>
      </c>
      <c r="AH13" s="576">
        <v>10</v>
      </c>
      <c r="AI13" s="576">
        <v>0</v>
      </c>
      <c r="AJ13" s="576">
        <v>2</v>
      </c>
      <c r="AK13" s="576">
        <v>12</v>
      </c>
      <c r="AL13" s="576">
        <v>1</v>
      </c>
      <c r="AM13" s="576">
        <v>3</v>
      </c>
      <c r="AN13" s="499">
        <f t="shared" si="4"/>
        <v>127</v>
      </c>
      <c r="AO13" s="500">
        <f t="shared" si="5"/>
        <v>0.67914438502673802</v>
      </c>
      <c r="AP13" s="499">
        <f t="shared" si="0"/>
        <v>16</v>
      </c>
      <c r="AQ13" s="500">
        <f t="shared" si="6"/>
        <v>8.5561497326203204E-2</v>
      </c>
      <c r="AR13" s="499">
        <f t="shared" si="1"/>
        <v>44</v>
      </c>
      <c r="AS13" s="500">
        <f t="shared" si="7"/>
        <v>0.23529411764705882</v>
      </c>
      <c r="AT13" s="501">
        <f t="shared" si="2"/>
        <v>187</v>
      </c>
      <c r="AU13" s="502">
        <f t="shared" si="3"/>
        <v>4.0811872544740287E-2</v>
      </c>
    </row>
    <row r="14" spans="3:47" ht="20.5" customHeight="1" thickBot="1" x14ac:dyDescent="0.3">
      <c r="C14" s="505" t="s">
        <v>450</v>
      </c>
      <c r="D14" s="576">
        <v>1</v>
      </c>
      <c r="E14" s="576">
        <v>3</v>
      </c>
      <c r="F14" s="576">
        <v>2</v>
      </c>
      <c r="G14" s="576">
        <v>5</v>
      </c>
      <c r="H14" s="576">
        <v>4</v>
      </c>
      <c r="I14" s="576">
        <v>3</v>
      </c>
      <c r="J14" s="576">
        <v>2</v>
      </c>
      <c r="K14" s="576">
        <v>4</v>
      </c>
      <c r="L14" s="576">
        <v>3</v>
      </c>
      <c r="M14" s="576">
        <v>8</v>
      </c>
      <c r="N14" s="579">
        <v>7</v>
      </c>
      <c r="O14" s="579">
        <v>0</v>
      </c>
      <c r="P14" s="576">
        <v>6</v>
      </c>
      <c r="Q14" s="579">
        <v>6</v>
      </c>
      <c r="R14" s="579">
        <v>2</v>
      </c>
      <c r="S14" s="576">
        <v>3</v>
      </c>
      <c r="T14" s="579">
        <v>2</v>
      </c>
      <c r="U14" s="579">
        <v>2</v>
      </c>
      <c r="V14" s="576">
        <v>3</v>
      </c>
      <c r="W14" s="579">
        <v>0</v>
      </c>
      <c r="X14" s="579">
        <v>0</v>
      </c>
      <c r="Y14" s="576">
        <v>9</v>
      </c>
      <c r="Z14" s="579">
        <v>0</v>
      </c>
      <c r="AA14" s="579">
        <v>2</v>
      </c>
      <c r="AB14" s="576">
        <v>4</v>
      </c>
      <c r="AC14" s="576">
        <v>1</v>
      </c>
      <c r="AD14" s="579">
        <v>1</v>
      </c>
      <c r="AE14" s="576">
        <v>0</v>
      </c>
      <c r="AF14" s="576">
        <v>4</v>
      </c>
      <c r="AG14" s="576">
        <v>4</v>
      </c>
      <c r="AH14" s="576">
        <v>2</v>
      </c>
      <c r="AI14" s="576">
        <v>1</v>
      </c>
      <c r="AJ14" s="576">
        <v>0</v>
      </c>
      <c r="AK14" s="576">
        <v>1</v>
      </c>
      <c r="AL14" s="576">
        <v>0</v>
      </c>
      <c r="AM14" s="576">
        <v>1</v>
      </c>
      <c r="AN14" s="499">
        <f t="shared" si="4"/>
        <v>44</v>
      </c>
      <c r="AO14" s="500">
        <f t="shared" si="5"/>
        <v>0.45833333333333331</v>
      </c>
      <c r="AP14" s="499">
        <f t="shared" si="0"/>
        <v>32</v>
      </c>
      <c r="AQ14" s="500">
        <f t="shared" si="6"/>
        <v>0.33333333333333331</v>
      </c>
      <c r="AR14" s="499">
        <f t="shared" si="1"/>
        <v>20</v>
      </c>
      <c r="AS14" s="500">
        <f t="shared" si="7"/>
        <v>0.20833333333333334</v>
      </c>
      <c r="AT14" s="501">
        <f t="shared" si="2"/>
        <v>96</v>
      </c>
      <c r="AU14" s="502">
        <f t="shared" si="3"/>
        <v>2.0951549541684853E-2</v>
      </c>
    </row>
    <row r="15" spans="3:47" ht="20.5" customHeight="1" thickBot="1" x14ac:dyDescent="0.3">
      <c r="C15" s="508" t="s">
        <v>451</v>
      </c>
      <c r="D15" s="576">
        <v>30</v>
      </c>
      <c r="E15" s="576">
        <v>17</v>
      </c>
      <c r="F15" s="576">
        <v>23</v>
      </c>
      <c r="G15" s="576">
        <v>30</v>
      </c>
      <c r="H15" s="576">
        <v>24</v>
      </c>
      <c r="I15" s="576">
        <v>32</v>
      </c>
      <c r="J15" s="576">
        <v>30</v>
      </c>
      <c r="K15" s="576">
        <v>11</v>
      </c>
      <c r="L15" s="576">
        <v>43</v>
      </c>
      <c r="M15" s="576">
        <v>25</v>
      </c>
      <c r="N15" s="579">
        <v>23</v>
      </c>
      <c r="O15" s="579">
        <v>20</v>
      </c>
      <c r="P15" s="576">
        <v>47</v>
      </c>
      <c r="Q15" s="579">
        <v>19</v>
      </c>
      <c r="R15" s="579">
        <v>25</v>
      </c>
      <c r="S15" s="576">
        <v>43</v>
      </c>
      <c r="T15" s="579">
        <v>21</v>
      </c>
      <c r="U15" s="579">
        <v>37</v>
      </c>
      <c r="V15" s="576">
        <v>34</v>
      </c>
      <c r="W15" s="579">
        <v>27</v>
      </c>
      <c r="X15" s="579">
        <v>29</v>
      </c>
      <c r="Y15" s="576">
        <v>22</v>
      </c>
      <c r="Z15" s="579">
        <v>27</v>
      </c>
      <c r="AA15" s="579">
        <v>32</v>
      </c>
      <c r="AB15" s="576">
        <v>32</v>
      </c>
      <c r="AC15" s="576">
        <v>15</v>
      </c>
      <c r="AD15" s="579">
        <v>38</v>
      </c>
      <c r="AE15" s="576">
        <v>32</v>
      </c>
      <c r="AF15" s="576">
        <v>24</v>
      </c>
      <c r="AG15" s="576">
        <v>35</v>
      </c>
      <c r="AH15" s="576">
        <v>34</v>
      </c>
      <c r="AI15" s="576">
        <v>22</v>
      </c>
      <c r="AJ15" s="576">
        <v>24</v>
      </c>
      <c r="AK15" s="576">
        <v>23</v>
      </c>
      <c r="AL15" s="576">
        <v>26</v>
      </c>
      <c r="AM15" s="576">
        <v>32</v>
      </c>
      <c r="AN15" s="499">
        <f t="shared" si="4"/>
        <v>382</v>
      </c>
      <c r="AO15" s="500">
        <f t="shared" si="5"/>
        <v>0.37896825396825395</v>
      </c>
      <c r="AP15" s="499">
        <f t="shared" si="0"/>
        <v>256</v>
      </c>
      <c r="AQ15" s="500">
        <f t="shared" si="6"/>
        <v>0.25396825396825395</v>
      </c>
      <c r="AR15" s="499">
        <f t="shared" si="1"/>
        <v>370</v>
      </c>
      <c r="AS15" s="500">
        <f t="shared" si="7"/>
        <v>0.36706349206349204</v>
      </c>
      <c r="AT15" s="501">
        <f t="shared" si="2"/>
        <v>1008</v>
      </c>
      <c r="AU15" s="502">
        <f t="shared" si="3"/>
        <v>0.21999127018769096</v>
      </c>
    </row>
    <row r="16" spans="3:47" ht="21" customHeight="1" thickBot="1" x14ac:dyDescent="0.3">
      <c r="C16" s="503" t="s">
        <v>452</v>
      </c>
      <c r="D16" s="576">
        <v>11</v>
      </c>
      <c r="E16" s="576">
        <v>8</v>
      </c>
      <c r="F16" s="576">
        <v>10</v>
      </c>
      <c r="G16" s="576">
        <v>5</v>
      </c>
      <c r="H16" s="576">
        <v>8</v>
      </c>
      <c r="I16" s="576">
        <v>3</v>
      </c>
      <c r="J16" s="576">
        <v>3</v>
      </c>
      <c r="K16" s="576">
        <v>11</v>
      </c>
      <c r="L16" s="576">
        <v>14</v>
      </c>
      <c r="M16" s="576">
        <v>13</v>
      </c>
      <c r="N16" s="579">
        <v>15</v>
      </c>
      <c r="O16" s="579">
        <v>17</v>
      </c>
      <c r="P16" s="576">
        <v>9</v>
      </c>
      <c r="Q16" s="579">
        <v>17</v>
      </c>
      <c r="R16" s="579">
        <v>9</v>
      </c>
      <c r="S16" s="576">
        <v>5</v>
      </c>
      <c r="T16" s="579">
        <v>23</v>
      </c>
      <c r="U16" s="579">
        <v>10</v>
      </c>
      <c r="V16" s="576">
        <v>7</v>
      </c>
      <c r="W16" s="579">
        <v>1</v>
      </c>
      <c r="X16" s="579">
        <v>4</v>
      </c>
      <c r="Y16" s="576">
        <v>5</v>
      </c>
      <c r="Z16" s="579">
        <v>4</v>
      </c>
      <c r="AA16" s="579">
        <v>10</v>
      </c>
      <c r="AB16" s="576">
        <v>6</v>
      </c>
      <c r="AC16" s="576">
        <v>10</v>
      </c>
      <c r="AD16" s="579">
        <v>6</v>
      </c>
      <c r="AE16" s="576">
        <v>2</v>
      </c>
      <c r="AF16" s="576">
        <v>9</v>
      </c>
      <c r="AG16" s="576">
        <v>6</v>
      </c>
      <c r="AH16" s="576">
        <v>4</v>
      </c>
      <c r="AI16" s="576">
        <v>4</v>
      </c>
      <c r="AJ16" s="576">
        <v>10</v>
      </c>
      <c r="AK16" s="576">
        <v>0</v>
      </c>
      <c r="AL16" s="576">
        <v>5</v>
      </c>
      <c r="AM16" s="576">
        <v>4</v>
      </c>
      <c r="AN16" s="499">
        <f t="shared" si="4"/>
        <v>70</v>
      </c>
      <c r="AO16" s="500">
        <f t="shared" si="5"/>
        <v>0.24305555555555555</v>
      </c>
      <c r="AP16" s="499">
        <f t="shared" si="0"/>
        <v>115</v>
      </c>
      <c r="AQ16" s="500">
        <f t="shared" si="6"/>
        <v>0.39930555555555558</v>
      </c>
      <c r="AR16" s="499">
        <f t="shared" si="1"/>
        <v>103</v>
      </c>
      <c r="AS16" s="500">
        <f t="shared" si="7"/>
        <v>0.3576388888888889</v>
      </c>
      <c r="AT16" s="501">
        <f t="shared" si="2"/>
        <v>288</v>
      </c>
      <c r="AU16" s="502">
        <f t="shared" si="3"/>
        <v>6.2854648625054563E-2</v>
      </c>
    </row>
    <row r="17" spans="3:47" ht="20.5" customHeight="1" thickBot="1" x14ac:dyDescent="0.3">
      <c r="C17" s="503" t="s">
        <v>453</v>
      </c>
      <c r="D17" s="577">
        <v>5</v>
      </c>
      <c r="E17" s="577">
        <v>5</v>
      </c>
      <c r="F17" s="577">
        <v>3</v>
      </c>
      <c r="G17" s="577">
        <v>5</v>
      </c>
      <c r="H17" s="577">
        <v>1</v>
      </c>
      <c r="I17" s="577">
        <v>3</v>
      </c>
      <c r="J17" s="577">
        <v>4</v>
      </c>
      <c r="K17" s="577">
        <v>1</v>
      </c>
      <c r="L17" s="577">
        <v>8</v>
      </c>
      <c r="M17" s="577">
        <v>6</v>
      </c>
      <c r="N17" s="580">
        <v>2</v>
      </c>
      <c r="O17" s="580">
        <v>2</v>
      </c>
      <c r="P17" s="577">
        <v>5</v>
      </c>
      <c r="Q17" s="580">
        <v>2</v>
      </c>
      <c r="R17" s="580">
        <v>10</v>
      </c>
      <c r="S17" s="577">
        <v>12</v>
      </c>
      <c r="T17" s="580">
        <v>2</v>
      </c>
      <c r="U17" s="580">
        <v>7</v>
      </c>
      <c r="V17" s="577">
        <v>3</v>
      </c>
      <c r="W17" s="580">
        <v>5</v>
      </c>
      <c r="X17" s="580">
        <v>1</v>
      </c>
      <c r="Y17" s="577">
        <v>10</v>
      </c>
      <c r="Z17" s="580">
        <v>2</v>
      </c>
      <c r="AA17" s="580">
        <v>2</v>
      </c>
      <c r="AB17" s="577">
        <v>3</v>
      </c>
      <c r="AC17" s="577">
        <v>2</v>
      </c>
      <c r="AD17" s="580">
        <v>9</v>
      </c>
      <c r="AE17" s="577">
        <v>8</v>
      </c>
      <c r="AF17" s="577">
        <v>2</v>
      </c>
      <c r="AG17" s="577">
        <v>4</v>
      </c>
      <c r="AH17" s="577">
        <v>3</v>
      </c>
      <c r="AI17" s="577">
        <v>2</v>
      </c>
      <c r="AJ17" s="577">
        <v>3</v>
      </c>
      <c r="AK17" s="577">
        <v>8</v>
      </c>
      <c r="AL17" s="577">
        <v>2</v>
      </c>
      <c r="AM17" s="577">
        <v>5</v>
      </c>
      <c r="AN17" s="499">
        <f t="shared" si="4"/>
        <v>72</v>
      </c>
      <c r="AO17" s="500">
        <f t="shared" si="5"/>
        <v>0.45859872611464969</v>
      </c>
      <c r="AP17" s="499">
        <f t="shared" si="0"/>
        <v>28</v>
      </c>
      <c r="AQ17" s="500">
        <f t="shared" si="6"/>
        <v>0.17834394904458598</v>
      </c>
      <c r="AR17" s="499">
        <f t="shared" si="1"/>
        <v>57</v>
      </c>
      <c r="AS17" s="500">
        <f t="shared" si="7"/>
        <v>0.36305732484076431</v>
      </c>
      <c r="AT17" s="509">
        <f t="shared" si="2"/>
        <v>157</v>
      </c>
      <c r="AU17" s="564">
        <f t="shared" si="3"/>
        <v>3.4264513312963769E-2</v>
      </c>
    </row>
    <row r="18" spans="3:47" s="490" customFormat="1" ht="19" x14ac:dyDescent="0.35">
      <c r="C18" s="510" t="s">
        <v>439</v>
      </c>
      <c r="D18" s="511">
        <f t="shared" ref="D18:R18" si="8">D6+D7+D9+D10+D13+D15+D16+D17</f>
        <v>137</v>
      </c>
      <c r="E18" s="511">
        <f t="shared" si="8"/>
        <v>82</v>
      </c>
      <c r="F18" s="511">
        <f t="shared" si="8"/>
        <v>96</v>
      </c>
      <c r="G18" s="511">
        <f t="shared" si="8"/>
        <v>145</v>
      </c>
      <c r="H18" s="511">
        <f t="shared" si="8"/>
        <v>113</v>
      </c>
      <c r="I18" s="511">
        <f t="shared" si="8"/>
        <v>123</v>
      </c>
      <c r="J18" s="511">
        <f t="shared" si="8"/>
        <v>136</v>
      </c>
      <c r="K18" s="511">
        <f t="shared" si="8"/>
        <v>115</v>
      </c>
      <c r="L18" s="511">
        <f t="shared" si="8"/>
        <v>146</v>
      </c>
      <c r="M18" s="511">
        <f t="shared" si="8"/>
        <v>131</v>
      </c>
      <c r="N18" s="511">
        <f t="shared" si="8"/>
        <v>85</v>
      </c>
      <c r="O18" s="511">
        <f t="shared" si="8"/>
        <v>125</v>
      </c>
      <c r="P18" s="511">
        <f t="shared" si="8"/>
        <v>190</v>
      </c>
      <c r="Q18" s="511">
        <f t="shared" si="8"/>
        <v>95</v>
      </c>
      <c r="R18" s="511">
        <f t="shared" si="8"/>
        <v>123</v>
      </c>
      <c r="S18" s="511">
        <f>SUM(S6:S17)</f>
        <v>183</v>
      </c>
      <c r="T18" s="511">
        <f t="shared" ref="T18:AM18" si="9">SUM(T6:T17)</f>
        <v>99</v>
      </c>
      <c r="U18" s="511">
        <f t="shared" si="9"/>
        <v>142</v>
      </c>
      <c r="V18" s="511">
        <f t="shared" si="9"/>
        <v>177</v>
      </c>
      <c r="W18" s="511">
        <f t="shared" si="9"/>
        <v>71</v>
      </c>
      <c r="X18" s="511">
        <f t="shared" si="9"/>
        <v>91</v>
      </c>
      <c r="Y18" s="511">
        <f t="shared" si="9"/>
        <v>181</v>
      </c>
      <c r="Z18" s="511">
        <f t="shared" si="9"/>
        <v>83</v>
      </c>
      <c r="AA18" s="511">
        <f t="shared" si="9"/>
        <v>120</v>
      </c>
      <c r="AB18" s="511">
        <f t="shared" si="9"/>
        <v>211</v>
      </c>
      <c r="AC18" s="511">
        <f t="shared" si="9"/>
        <v>72</v>
      </c>
      <c r="AD18" s="511">
        <f t="shared" si="9"/>
        <v>124</v>
      </c>
      <c r="AE18" s="511">
        <f t="shared" si="9"/>
        <v>175</v>
      </c>
      <c r="AF18" s="511">
        <f t="shared" si="9"/>
        <v>87</v>
      </c>
      <c r="AG18" s="511">
        <f t="shared" si="9"/>
        <v>128</v>
      </c>
      <c r="AH18" s="511">
        <f t="shared" si="9"/>
        <v>165</v>
      </c>
      <c r="AI18" s="511">
        <f t="shared" si="9"/>
        <v>69</v>
      </c>
      <c r="AJ18" s="511">
        <f t="shared" si="9"/>
        <v>103</v>
      </c>
      <c r="AK18" s="511">
        <f t="shared" si="9"/>
        <v>144</v>
      </c>
      <c r="AL18" s="511">
        <f t="shared" si="9"/>
        <v>60</v>
      </c>
      <c r="AM18" s="511">
        <f t="shared" si="9"/>
        <v>101</v>
      </c>
      <c r="AN18" s="512">
        <f>SUM(AN6:AN17)</f>
        <v>2054</v>
      </c>
      <c r="AO18" s="512"/>
      <c r="AP18" s="512">
        <f>SUM(AP6:AP17)</f>
        <v>1069</v>
      </c>
      <c r="AQ18" s="512"/>
      <c r="AR18" s="512">
        <f>SUM(AR6:AR17)</f>
        <v>1459</v>
      </c>
      <c r="AS18" s="513"/>
      <c r="AT18" s="858">
        <f>SUM(AT6:AT17)</f>
        <v>4582</v>
      </c>
      <c r="AU18" s="860">
        <f t="shared" si="3"/>
        <v>1</v>
      </c>
    </row>
    <row r="19" spans="3:47" s="490" customFormat="1" ht="19.5" thickBot="1" x14ac:dyDescent="0.4">
      <c r="C19" s="514" t="s">
        <v>454</v>
      </c>
      <c r="D19" s="867">
        <f>SUM(D18:F18)</f>
        <v>315</v>
      </c>
      <c r="E19" s="867"/>
      <c r="F19" s="867"/>
      <c r="G19" s="867">
        <f>SUM(G18:I18)</f>
        <v>381</v>
      </c>
      <c r="H19" s="867"/>
      <c r="I19" s="867"/>
      <c r="J19" s="867">
        <f>SUM(J18:L18)</f>
        <v>397</v>
      </c>
      <c r="K19" s="867"/>
      <c r="L19" s="867"/>
      <c r="M19" s="867">
        <f>SUM(M18:O18)</f>
        <v>341</v>
      </c>
      <c r="N19" s="867"/>
      <c r="O19" s="867"/>
      <c r="P19" s="867">
        <f>SUM(P18:R18)</f>
        <v>408</v>
      </c>
      <c r="Q19" s="867"/>
      <c r="R19" s="867"/>
      <c r="S19" s="867">
        <f>SUM(S18:U18)</f>
        <v>424</v>
      </c>
      <c r="T19" s="867"/>
      <c r="U19" s="867"/>
      <c r="V19" s="867">
        <f>SUM(V18:X18)</f>
        <v>339</v>
      </c>
      <c r="W19" s="867"/>
      <c r="X19" s="867"/>
      <c r="Y19" s="867">
        <f>SUM(Y18:AA18)</f>
        <v>384</v>
      </c>
      <c r="Z19" s="867"/>
      <c r="AA19" s="867"/>
      <c r="AB19" s="867">
        <f>SUM(AB18:AD18)</f>
        <v>407</v>
      </c>
      <c r="AC19" s="867"/>
      <c r="AD19" s="867"/>
      <c r="AE19" s="867">
        <f>SUM(AE18:AG18)</f>
        <v>390</v>
      </c>
      <c r="AF19" s="867"/>
      <c r="AG19" s="867"/>
      <c r="AH19" s="867">
        <f>SUM(AH18:AJ18)</f>
        <v>337</v>
      </c>
      <c r="AI19" s="867"/>
      <c r="AJ19" s="867"/>
      <c r="AK19" s="867">
        <f>SUM(AK18:AM18)</f>
        <v>305</v>
      </c>
      <c r="AL19" s="867"/>
      <c r="AM19" s="867"/>
      <c r="AN19" s="862">
        <f>AN18+AP18+AR18</f>
        <v>4582</v>
      </c>
      <c r="AO19" s="863"/>
      <c r="AP19" s="863"/>
      <c r="AQ19" s="863"/>
      <c r="AR19" s="864"/>
      <c r="AS19" s="515"/>
      <c r="AT19" s="859"/>
      <c r="AU19" s="861"/>
    </row>
    <row r="20" spans="3:47" x14ac:dyDescent="0.25"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</row>
    <row r="21" spans="3:47" x14ac:dyDescent="0.25"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37"/>
      <c r="AM21" s="437"/>
      <c r="AN21" s="437"/>
      <c r="AO21" s="437"/>
      <c r="AP21" s="437"/>
      <c r="AQ21" s="437"/>
      <c r="AR21" s="437"/>
      <c r="AS21" s="437"/>
      <c r="AT21" s="437"/>
      <c r="AU21" s="437"/>
    </row>
    <row r="22" spans="3:47" x14ac:dyDescent="0.25"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437"/>
      <c r="AQ22" s="437"/>
      <c r="AR22" s="437"/>
      <c r="AS22" s="437"/>
      <c r="AT22" s="437"/>
      <c r="AU22" s="437"/>
    </row>
    <row r="23" spans="3:47" x14ac:dyDescent="0.25"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N23" s="437"/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37"/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</row>
    <row r="27" spans="3:47" x14ac:dyDescent="0.25">
      <c r="C27" s="440"/>
    </row>
    <row r="39" spans="4:47" ht="63" customHeight="1" x14ac:dyDescent="0.25"/>
    <row r="40" spans="4:47" ht="63" customHeight="1" x14ac:dyDescent="0.25"/>
    <row r="41" spans="4:47" ht="63" customHeight="1" x14ac:dyDescent="0.25"/>
    <row r="42" spans="4:47" ht="63" customHeight="1" x14ac:dyDescent="0.25">
      <c r="AU42" s="377" t="s">
        <v>140</v>
      </c>
    </row>
    <row r="43" spans="4:47" ht="63" customHeight="1" x14ac:dyDescent="0.25"/>
    <row r="47" spans="4:47" ht="17.5" x14ac:dyDescent="0.35">
      <c r="D47" s="516"/>
      <c r="E47" s="516"/>
      <c r="F47" s="516"/>
      <c r="G47" s="517"/>
      <c r="H47" s="517"/>
      <c r="I47" s="517"/>
      <c r="J47" s="517"/>
      <c r="K47" s="517"/>
      <c r="L47" s="517"/>
      <c r="M47" s="517"/>
      <c r="N47" s="517"/>
      <c r="O47" s="517"/>
      <c r="P47" s="517"/>
      <c r="Q47" s="517"/>
      <c r="R47" s="517"/>
      <c r="S47" s="517"/>
      <c r="T47" s="517"/>
      <c r="U47" s="517"/>
      <c r="V47" s="517"/>
      <c r="W47" s="517"/>
      <c r="X47" s="517"/>
      <c r="Y47" s="517"/>
      <c r="Z47" s="517"/>
      <c r="AA47" s="517"/>
      <c r="AB47" s="517"/>
      <c r="AC47" s="517"/>
      <c r="AD47" s="517"/>
      <c r="AE47" s="517"/>
      <c r="AF47" s="517"/>
      <c r="AG47" s="517"/>
      <c r="AH47" s="517"/>
      <c r="AI47" s="517"/>
      <c r="AJ47" s="517"/>
      <c r="AK47" s="518"/>
      <c r="AL47" s="518"/>
      <c r="AM47" s="518"/>
      <c r="AN47" s="519"/>
      <c r="AO47" s="519"/>
      <c r="AP47" s="519"/>
      <c r="AQ47" s="519"/>
      <c r="AR47" s="519"/>
      <c r="AS47" s="519"/>
      <c r="AT47" s="519"/>
      <c r="AU47" s="520"/>
    </row>
    <row r="48" spans="4:47" ht="20" x14ac:dyDescent="0.4">
      <c r="D48" s="865"/>
      <c r="E48" s="865"/>
      <c r="F48" s="865"/>
      <c r="G48" s="866"/>
      <c r="H48" s="866"/>
      <c r="I48" s="866"/>
      <c r="J48" s="866"/>
      <c r="K48" s="866"/>
      <c r="L48" s="866"/>
      <c r="M48" s="866"/>
      <c r="N48" s="866"/>
      <c r="O48" s="866"/>
      <c r="P48" s="866"/>
      <c r="Q48" s="866"/>
      <c r="R48" s="866"/>
      <c r="S48" s="866"/>
      <c r="T48" s="866"/>
      <c r="U48" s="866"/>
      <c r="V48" s="866"/>
      <c r="W48" s="866"/>
      <c r="X48" s="866"/>
      <c r="Y48" s="866"/>
      <c r="Z48" s="866"/>
      <c r="AA48" s="866"/>
      <c r="AB48" s="866"/>
      <c r="AC48" s="866"/>
      <c r="AD48" s="866"/>
      <c r="AE48" s="866"/>
      <c r="AF48" s="866"/>
      <c r="AG48" s="866"/>
      <c r="AH48" s="866"/>
      <c r="AI48" s="866"/>
      <c r="AJ48" s="866"/>
      <c r="AK48" s="866"/>
      <c r="AL48" s="866"/>
      <c r="AM48" s="866"/>
      <c r="AN48" s="866"/>
      <c r="AO48" s="866"/>
      <c r="AP48" s="866"/>
      <c r="AQ48" s="866"/>
      <c r="AR48" s="866"/>
      <c r="AS48" s="866"/>
      <c r="AT48" s="866"/>
      <c r="AU48" s="866"/>
    </row>
  </sheetData>
  <sheetProtection algorithmName="SHA-512" hashValue="GRXm9/tO4qqj9swF9LCnwtv0H3MJvqPBwAvPWfzHOflOUorHpvCK974EYBHIobu22KG8QGjl+irJaUAcH6hHwg==" saltValue="Gp7oxP5uwCEhYyQIxXj+lg==" spinCount="100000" sheet="1" objects="1" scenarios="1" formatCells="0" formatColumns="0" autoFilter="0"/>
  <mergeCells count="35">
    <mergeCell ref="D48:AU48"/>
    <mergeCell ref="V19:X19"/>
    <mergeCell ref="Y19:AA19"/>
    <mergeCell ref="AB19:AD19"/>
    <mergeCell ref="AE19:AG19"/>
    <mergeCell ref="AH19:AJ19"/>
    <mergeCell ref="AK19:AM19"/>
    <mergeCell ref="D19:F19"/>
    <mergeCell ref="G19:I19"/>
    <mergeCell ref="J19:L19"/>
    <mergeCell ref="M19:O19"/>
    <mergeCell ref="P19:R19"/>
    <mergeCell ref="S19:U19"/>
    <mergeCell ref="AN5:AO5"/>
    <mergeCell ref="AP5:AQ5"/>
    <mergeCell ref="AR5:AS5"/>
    <mergeCell ref="AT18:AT19"/>
    <mergeCell ref="AU18:AU19"/>
    <mergeCell ref="AN19:AR19"/>
    <mergeCell ref="AN4:AS4"/>
    <mergeCell ref="C2:AU2"/>
    <mergeCell ref="C3:AU3"/>
    <mergeCell ref="C4:C5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</mergeCells>
  <printOptions horizontalCentered="1"/>
  <pageMargins left="0.31496062992125984" right="0.31496062992125984" top="0.74803149606299213" bottom="0.74803149606299213" header="0.31496062992125984" footer="0.31496062992125984"/>
  <pageSetup paperSize="41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5" tint="-0.249977111117893"/>
    <pageSetUpPr fitToPage="1"/>
  </sheetPr>
  <dimension ref="A1:AW41"/>
  <sheetViews>
    <sheetView zoomScale="55" zoomScaleNormal="55" workbookViewId="0">
      <selection activeCell="AW1" sqref="AW1:XFD1048576"/>
    </sheetView>
  </sheetViews>
  <sheetFormatPr baseColWidth="10" defaultColWidth="0" defaultRowHeight="12.5" x14ac:dyDescent="0.25"/>
  <cols>
    <col min="1" max="1" width="11.453125" customWidth="1"/>
    <col min="2" max="2" width="2.7265625" customWidth="1"/>
    <col min="3" max="3" width="35.26953125" customWidth="1"/>
    <col min="4" max="45" width="8.7265625" customWidth="1"/>
    <col min="46" max="46" width="11.453125" customWidth="1"/>
    <col min="47" max="47" width="12.7265625" customWidth="1"/>
    <col min="48" max="48" width="3.7265625" customWidth="1"/>
    <col min="49" max="49" width="0" hidden="1" customWidth="1"/>
    <col min="50" max="16384" width="11.453125" hidden="1"/>
  </cols>
  <sheetData>
    <row r="1" spans="3:47" ht="23.65" customHeight="1" x14ac:dyDescent="0.25"/>
    <row r="2" spans="3:47" ht="91.9" customHeight="1" x14ac:dyDescent="0.25">
      <c r="C2" s="521" t="s">
        <v>477</v>
      </c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522"/>
      <c r="AQ2" s="522"/>
      <c r="AR2" s="522"/>
      <c r="AS2" s="522"/>
      <c r="AT2" s="522"/>
      <c r="AU2" s="522"/>
    </row>
    <row r="3" spans="3:47" ht="28.15" customHeight="1" thickBot="1" x14ac:dyDescent="0.3">
      <c r="C3" s="523" t="s">
        <v>455</v>
      </c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523"/>
      <c r="AL3" s="523"/>
      <c r="AM3" s="523"/>
      <c r="AN3" s="523"/>
      <c r="AO3" s="523"/>
      <c r="AP3" s="523"/>
      <c r="AQ3" s="523"/>
      <c r="AR3" s="523"/>
      <c r="AS3" s="523"/>
      <c r="AT3" s="523"/>
      <c r="AU3" s="523"/>
    </row>
    <row r="4" spans="3:47" s="490" customFormat="1" ht="33" customHeight="1" thickBot="1" x14ac:dyDescent="0.4">
      <c r="C4" s="850" t="s">
        <v>456</v>
      </c>
      <c r="D4" s="844" t="s">
        <v>1</v>
      </c>
      <c r="E4" s="845"/>
      <c r="F4" s="846"/>
      <c r="G4" s="844" t="s">
        <v>2</v>
      </c>
      <c r="H4" s="845"/>
      <c r="I4" s="846"/>
      <c r="J4" s="844" t="s">
        <v>3</v>
      </c>
      <c r="K4" s="845"/>
      <c r="L4" s="846"/>
      <c r="M4" s="844" t="s">
        <v>4</v>
      </c>
      <c r="N4" s="845"/>
      <c r="O4" s="846"/>
      <c r="P4" s="844" t="s">
        <v>5</v>
      </c>
      <c r="Q4" s="845"/>
      <c r="R4" s="846"/>
      <c r="S4" s="844" t="s">
        <v>6</v>
      </c>
      <c r="T4" s="845"/>
      <c r="U4" s="846"/>
      <c r="V4" s="844" t="s">
        <v>7</v>
      </c>
      <c r="W4" s="845"/>
      <c r="X4" s="846"/>
      <c r="Y4" s="844" t="s">
        <v>8</v>
      </c>
      <c r="Z4" s="845"/>
      <c r="AA4" s="846"/>
      <c r="AB4" s="844" t="s">
        <v>9</v>
      </c>
      <c r="AC4" s="845"/>
      <c r="AD4" s="846"/>
      <c r="AE4" s="844" t="s">
        <v>10</v>
      </c>
      <c r="AF4" s="845"/>
      <c r="AG4" s="846"/>
      <c r="AH4" s="844" t="s">
        <v>11</v>
      </c>
      <c r="AI4" s="845"/>
      <c r="AJ4" s="846"/>
      <c r="AK4" s="844" t="s">
        <v>12</v>
      </c>
      <c r="AL4" s="845"/>
      <c r="AM4" s="846"/>
      <c r="AN4" s="875" t="s">
        <v>457</v>
      </c>
      <c r="AO4" s="876"/>
      <c r="AP4" s="876"/>
      <c r="AQ4" s="876"/>
      <c r="AR4" s="876"/>
      <c r="AS4" s="877"/>
      <c r="AT4" s="878" t="s">
        <v>84</v>
      </c>
      <c r="AU4" s="879"/>
    </row>
    <row r="5" spans="3:47" s="490" customFormat="1" ht="71.5" customHeight="1" x14ac:dyDescent="0.35">
      <c r="C5" s="868"/>
      <c r="D5" s="873" t="s">
        <v>17</v>
      </c>
      <c r="E5" s="869" t="s">
        <v>18</v>
      </c>
      <c r="F5" s="871" t="s">
        <v>19</v>
      </c>
      <c r="G5" s="873" t="s">
        <v>17</v>
      </c>
      <c r="H5" s="869" t="s">
        <v>18</v>
      </c>
      <c r="I5" s="871" t="s">
        <v>19</v>
      </c>
      <c r="J5" s="873" t="s">
        <v>17</v>
      </c>
      <c r="K5" s="869" t="s">
        <v>18</v>
      </c>
      <c r="L5" s="871" t="s">
        <v>19</v>
      </c>
      <c r="M5" s="873" t="s">
        <v>17</v>
      </c>
      <c r="N5" s="869" t="s">
        <v>18</v>
      </c>
      <c r="O5" s="871" t="s">
        <v>19</v>
      </c>
      <c r="P5" s="873" t="s">
        <v>17</v>
      </c>
      <c r="Q5" s="869" t="s">
        <v>18</v>
      </c>
      <c r="R5" s="871" t="s">
        <v>19</v>
      </c>
      <c r="S5" s="873" t="s">
        <v>17</v>
      </c>
      <c r="T5" s="869" t="s">
        <v>18</v>
      </c>
      <c r="U5" s="871" t="s">
        <v>19</v>
      </c>
      <c r="V5" s="873" t="s">
        <v>17</v>
      </c>
      <c r="W5" s="869" t="s">
        <v>18</v>
      </c>
      <c r="X5" s="871" t="s">
        <v>19</v>
      </c>
      <c r="Y5" s="873" t="s">
        <v>17</v>
      </c>
      <c r="Z5" s="869" t="s">
        <v>18</v>
      </c>
      <c r="AA5" s="871" t="s">
        <v>19</v>
      </c>
      <c r="AB5" s="873" t="s">
        <v>17</v>
      </c>
      <c r="AC5" s="869" t="s">
        <v>18</v>
      </c>
      <c r="AD5" s="871" t="s">
        <v>19</v>
      </c>
      <c r="AE5" s="873" t="s">
        <v>17</v>
      </c>
      <c r="AF5" s="869" t="s">
        <v>18</v>
      </c>
      <c r="AG5" s="871" t="s">
        <v>19</v>
      </c>
      <c r="AH5" s="873" t="s">
        <v>17</v>
      </c>
      <c r="AI5" s="869" t="s">
        <v>18</v>
      </c>
      <c r="AJ5" s="871" t="s">
        <v>19</v>
      </c>
      <c r="AK5" s="873" t="s">
        <v>17</v>
      </c>
      <c r="AL5" s="869" t="s">
        <v>18</v>
      </c>
      <c r="AM5" s="871" t="s">
        <v>19</v>
      </c>
      <c r="AN5" s="888" t="s">
        <v>17</v>
      </c>
      <c r="AO5" s="889"/>
      <c r="AP5" s="886" t="s">
        <v>18</v>
      </c>
      <c r="AQ5" s="887"/>
      <c r="AR5" s="880" t="s">
        <v>19</v>
      </c>
      <c r="AS5" s="881"/>
      <c r="AT5" s="882" t="s">
        <v>482</v>
      </c>
      <c r="AU5" s="884" t="s">
        <v>441</v>
      </c>
    </row>
    <row r="6" spans="3:47" s="497" customFormat="1" ht="47.5" customHeight="1" thickBot="1" x14ac:dyDescent="0.3">
      <c r="C6" s="851"/>
      <c r="D6" s="874"/>
      <c r="E6" s="870"/>
      <c r="F6" s="872"/>
      <c r="G6" s="874"/>
      <c r="H6" s="870"/>
      <c r="I6" s="872"/>
      <c r="J6" s="874"/>
      <c r="K6" s="870"/>
      <c r="L6" s="872"/>
      <c r="M6" s="874"/>
      <c r="N6" s="870"/>
      <c r="O6" s="872"/>
      <c r="P6" s="874"/>
      <c r="Q6" s="870"/>
      <c r="R6" s="872"/>
      <c r="S6" s="874"/>
      <c r="T6" s="870"/>
      <c r="U6" s="872"/>
      <c r="V6" s="874"/>
      <c r="W6" s="870"/>
      <c r="X6" s="872"/>
      <c r="Y6" s="874"/>
      <c r="Z6" s="870"/>
      <c r="AA6" s="872"/>
      <c r="AB6" s="874"/>
      <c r="AC6" s="870"/>
      <c r="AD6" s="872"/>
      <c r="AE6" s="874"/>
      <c r="AF6" s="870"/>
      <c r="AG6" s="872"/>
      <c r="AH6" s="874"/>
      <c r="AI6" s="870"/>
      <c r="AJ6" s="872"/>
      <c r="AK6" s="874"/>
      <c r="AL6" s="870"/>
      <c r="AM6" s="872"/>
      <c r="AN6" s="524" t="s">
        <v>458</v>
      </c>
      <c r="AO6" s="525" t="s">
        <v>459</v>
      </c>
      <c r="AP6" s="526" t="s">
        <v>458</v>
      </c>
      <c r="AQ6" s="527" t="s">
        <v>459</v>
      </c>
      <c r="AR6" s="528" t="s">
        <v>458</v>
      </c>
      <c r="AS6" s="529" t="s">
        <v>459</v>
      </c>
      <c r="AT6" s="883"/>
      <c r="AU6" s="885"/>
    </row>
    <row r="7" spans="3:47" ht="34.9" customHeight="1" thickBot="1" x14ac:dyDescent="0.3">
      <c r="C7" s="498" t="s">
        <v>442</v>
      </c>
      <c r="D7" s="581">
        <v>133</v>
      </c>
      <c r="E7" s="584">
        <v>66</v>
      </c>
      <c r="F7" s="585">
        <v>83</v>
      </c>
      <c r="G7" s="581">
        <v>122</v>
      </c>
      <c r="H7" s="584">
        <v>107</v>
      </c>
      <c r="I7" s="585">
        <v>88</v>
      </c>
      <c r="J7" s="581">
        <v>126</v>
      </c>
      <c r="K7" s="584">
        <v>106</v>
      </c>
      <c r="L7" s="585">
        <v>152</v>
      </c>
      <c r="M7" s="581">
        <v>141</v>
      </c>
      <c r="N7" s="584">
        <v>86</v>
      </c>
      <c r="O7" s="585">
        <v>103</v>
      </c>
      <c r="P7" s="581">
        <v>156</v>
      </c>
      <c r="Q7" s="584">
        <v>80</v>
      </c>
      <c r="R7" s="585">
        <v>24</v>
      </c>
      <c r="S7" s="581">
        <v>161</v>
      </c>
      <c r="T7" s="584">
        <v>79</v>
      </c>
      <c r="U7" s="585">
        <v>128</v>
      </c>
      <c r="V7" s="581">
        <v>131</v>
      </c>
      <c r="W7" s="584">
        <v>63</v>
      </c>
      <c r="X7" s="585">
        <v>85</v>
      </c>
      <c r="Y7" s="581">
        <v>139</v>
      </c>
      <c r="Z7" s="584">
        <v>73</v>
      </c>
      <c r="AA7" s="585">
        <v>93</v>
      </c>
      <c r="AB7" s="581">
        <v>201</v>
      </c>
      <c r="AC7" s="584">
        <v>65</v>
      </c>
      <c r="AD7" s="585">
        <v>132</v>
      </c>
      <c r="AE7" s="581">
        <v>139</v>
      </c>
      <c r="AF7" s="584">
        <v>62</v>
      </c>
      <c r="AG7" s="585">
        <v>97</v>
      </c>
      <c r="AH7" s="581">
        <v>145</v>
      </c>
      <c r="AI7" s="584">
        <v>52</v>
      </c>
      <c r="AJ7" s="585">
        <v>112</v>
      </c>
      <c r="AK7" s="581">
        <v>124</v>
      </c>
      <c r="AL7" s="584">
        <v>43</v>
      </c>
      <c r="AM7" s="585">
        <v>89</v>
      </c>
      <c r="AN7" s="499">
        <f>D7+G7+J7+M7+P7+S7+V7+Y7+AB7+AE7+AH7</f>
        <v>1594</v>
      </c>
      <c r="AO7" s="500">
        <f>AN7/$AT$7</f>
        <v>0.42102482831484417</v>
      </c>
      <c r="AP7" s="499">
        <f>E7+H7+K7+N7+Q7+T7+W7+Z7+AC7+AF7+AI7</f>
        <v>839</v>
      </c>
      <c r="AQ7" s="500">
        <f>AP7/$AT$7</f>
        <v>0.22160591653460116</v>
      </c>
      <c r="AR7" s="499">
        <f>F7+I7+L7+O7+R7+U7+X7+AA7+AD7+AG7+AJ7</f>
        <v>1097</v>
      </c>
      <c r="AS7" s="500">
        <f>AR7/$AT$7</f>
        <v>0.28975171685155837</v>
      </c>
      <c r="AT7" s="530">
        <f>SUM(D7:AM7)</f>
        <v>3786</v>
      </c>
      <c r="AU7" s="531">
        <f>AT7/totalvictim</f>
        <v>0.77550184350675955</v>
      </c>
    </row>
    <row r="8" spans="3:47" ht="34.9" customHeight="1" thickBot="1" x14ac:dyDescent="0.3">
      <c r="C8" s="503" t="s">
        <v>443</v>
      </c>
      <c r="D8" s="582">
        <v>24</v>
      </c>
      <c r="E8" s="586">
        <v>11</v>
      </c>
      <c r="F8" s="587">
        <v>8</v>
      </c>
      <c r="G8" s="582">
        <v>19</v>
      </c>
      <c r="H8" s="586">
        <v>19</v>
      </c>
      <c r="I8" s="587">
        <v>22</v>
      </c>
      <c r="J8" s="582">
        <v>30</v>
      </c>
      <c r="K8" s="586">
        <v>17</v>
      </c>
      <c r="L8" s="587">
        <v>22</v>
      </c>
      <c r="M8" s="582">
        <v>19</v>
      </c>
      <c r="N8" s="586">
        <v>9</v>
      </c>
      <c r="O8" s="587">
        <v>14</v>
      </c>
      <c r="P8" s="582">
        <v>27</v>
      </c>
      <c r="Q8" s="586">
        <v>23</v>
      </c>
      <c r="R8" s="587">
        <v>10</v>
      </c>
      <c r="S8" s="582">
        <v>26</v>
      </c>
      <c r="T8" s="586">
        <v>14</v>
      </c>
      <c r="U8" s="587">
        <v>16</v>
      </c>
      <c r="V8" s="582">
        <v>19</v>
      </c>
      <c r="W8" s="586">
        <v>3</v>
      </c>
      <c r="X8" s="587">
        <v>6</v>
      </c>
      <c r="Y8" s="582">
        <v>26</v>
      </c>
      <c r="Z8" s="586">
        <v>19</v>
      </c>
      <c r="AA8" s="587">
        <v>20</v>
      </c>
      <c r="AB8" s="582">
        <v>19</v>
      </c>
      <c r="AC8" s="586">
        <v>9</v>
      </c>
      <c r="AD8" s="587">
        <v>19</v>
      </c>
      <c r="AE8" s="582">
        <v>31</v>
      </c>
      <c r="AF8" s="586">
        <v>12</v>
      </c>
      <c r="AG8" s="587">
        <v>20</v>
      </c>
      <c r="AH8" s="582">
        <v>22</v>
      </c>
      <c r="AI8" s="586">
        <v>11</v>
      </c>
      <c r="AJ8" s="587">
        <v>13</v>
      </c>
      <c r="AK8" s="582">
        <v>25</v>
      </c>
      <c r="AL8" s="586">
        <v>7</v>
      </c>
      <c r="AM8" s="587">
        <v>15</v>
      </c>
      <c r="AN8" s="499">
        <f>D8+G8+J8+M8+P8+S8+V8+Y8+AB8+AE8+AH8</f>
        <v>262</v>
      </c>
      <c r="AO8" s="500">
        <f>AN8/$AT$7</f>
        <v>6.9202324352879027E-2</v>
      </c>
      <c r="AP8" s="499">
        <f>E8+H8+K8+N8+Q8+T8+W8+Z8+AC8+AF8+AI8</f>
        <v>147</v>
      </c>
      <c r="AQ8" s="500">
        <f>AP8/$AT$7</f>
        <v>3.8827258320126783E-2</v>
      </c>
      <c r="AR8" s="499">
        <f>F8+I8+L8+O8+R8+U8+X8+AA8+AD8+AG8+AJ8</f>
        <v>170</v>
      </c>
      <c r="AS8" s="500">
        <f>AR8/$AT$7</f>
        <v>4.490227152667723E-2</v>
      </c>
      <c r="AT8" s="530">
        <f>SUM(D8:AM8)</f>
        <v>626</v>
      </c>
      <c r="AU8" s="531">
        <f>AT8/totalvictim</f>
        <v>0.12822613682916836</v>
      </c>
    </row>
    <row r="9" spans="3:47" ht="34.9" customHeight="1" thickBot="1" x14ac:dyDescent="0.3">
      <c r="C9" s="504" t="s">
        <v>444</v>
      </c>
      <c r="D9" s="582">
        <v>0</v>
      </c>
      <c r="E9" s="586">
        <v>0</v>
      </c>
      <c r="F9" s="587">
        <v>0</v>
      </c>
      <c r="G9" s="582">
        <v>0</v>
      </c>
      <c r="H9" s="586">
        <v>0</v>
      </c>
      <c r="I9" s="587">
        <v>0</v>
      </c>
      <c r="J9" s="582">
        <v>0</v>
      </c>
      <c r="K9" s="586">
        <v>0</v>
      </c>
      <c r="L9" s="587">
        <v>0</v>
      </c>
      <c r="M9" s="582">
        <v>0</v>
      </c>
      <c r="N9" s="586">
        <v>0</v>
      </c>
      <c r="O9" s="587">
        <v>0</v>
      </c>
      <c r="P9" s="582">
        <v>0</v>
      </c>
      <c r="Q9" s="586">
        <v>0</v>
      </c>
      <c r="R9" s="587">
        <v>0</v>
      </c>
      <c r="S9" s="582">
        <v>0</v>
      </c>
      <c r="T9" s="586">
        <v>0</v>
      </c>
      <c r="U9" s="587">
        <v>0</v>
      </c>
      <c r="V9" s="582">
        <v>0</v>
      </c>
      <c r="W9" s="586">
        <v>0</v>
      </c>
      <c r="X9" s="587">
        <v>0</v>
      </c>
      <c r="Y9" s="582">
        <v>0</v>
      </c>
      <c r="Z9" s="586">
        <v>0</v>
      </c>
      <c r="AA9" s="587">
        <v>0</v>
      </c>
      <c r="AB9" s="582">
        <v>0</v>
      </c>
      <c r="AC9" s="586">
        <v>0</v>
      </c>
      <c r="AD9" s="587">
        <v>0</v>
      </c>
      <c r="AE9" s="582">
        <v>0</v>
      </c>
      <c r="AF9" s="586">
        <v>0</v>
      </c>
      <c r="AG9" s="587">
        <v>0</v>
      </c>
      <c r="AH9" s="582">
        <v>0</v>
      </c>
      <c r="AI9" s="586">
        <v>0</v>
      </c>
      <c r="AJ9" s="587">
        <v>0</v>
      </c>
      <c r="AK9" s="582">
        <v>0</v>
      </c>
      <c r="AL9" s="586">
        <v>0</v>
      </c>
      <c r="AM9" s="587">
        <v>0</v>
      </c>
      <c r="AN9" s="499">
        <f>D9+G9+J9+M9+P9+S9+V9+Y9+AB9+AE9+AH9</f>
        <v>0</v>
      </c>
      <c r="AO9" s="500">
        <f>AN9/$AT$7</f>
        <v>0</v>
      </c>
      <c r="AP9" s="499">
        <f>E9+H9+K9+N9+Q9+T9+W9+Z9+AC9+AF9+AI9</f>
        <v>0</v>
      </c>
      <c r="AQ9" s="500">
        <f>AP9/$AT$7</f>
        <v>0</v>
      </c>
      <c r="AR9" s="499">
        <f>F9+I9+L9+O9+R9+U9+X9+AA9+AD9+AG9+AJ9</f>
        <v>0</v>
      </c>
      <c r="AS9" s="500">
        <f>AR9/$AT$7</f>
        <v>0</v>
      </c>
      <c r="AT9" s="530">
        <f>SUM(D9:AM9)</f>
        <v>0</v>
      </c>
      <c r="AU9" s="531">
        <f>AT9/totalvictim</f>
        <v>0</v>
      </c>
    </row>
    <row r="10" spans="3:47" ht="34.9" customHeight="1" thickBot="1" x14ac:dyDescent="0.3">
      <c r="C10" s="503" t="s">
        <v>460</v>
      </c>
      <c r="D10" s="583">
        <v>28</v>
      </c>
      <c r="E10" s="588">
        <v>14</v>
      </c>
      <c r="F10" s="589">
        <v>14</v>
      </c>
      <c r="G10" s="583">
        <v>21</v>
      </c>
      <c r="H10" s="588">
        <v>3</v>
      </c>
      <c r="I10" s="589">
        <v>12</v>
      </c>
      <c r="J10" s="583">
        <v>17</v>
      </c>
      <c r="K10" s="588">
        <v>8</v>
      </c>
      <c r="L10" s="589">
        <v>8</v>
      </c>
      <c r="M10" s="583">
        <v>10</v>
      </c>
      <c r="N10" s="588">
        <v>6</v>
      </c>
      <c r="O10" s="589">
        <v>11</v>
      </c>
      <c r="P10" s="583">
        <v>25</v>
      </c>
      <c r="Q10" s="588">
        <v>16</v>
      </c>
      <c r="R10" s="589">
        <v>12</v>
      </c>
      <c r="S10" s="583">
        <v>22</v>
      </c>
      <c r="T10" s="588">
        <v>11</v>
      </c>
      <c r="U10" s="589">
        <v>11</v>
      </c>
      <c r="V10" s="583">
        <v>15</v>
      </c>
      <c r="W10" s="588">
        <v>10</v>
      </c>
      <c r="X10" s="589">
        <v>10</v>
      </c>
      <c r="Y10" s="583">
        <v>22</v>
      </c>
      <c r="Z10" s="588">
        <v>2</v>
      </c>
      <c r="AA10" s="589">
        <v>14</v>
      </c>
      <c r="AB10" s="583">
        <v>16</v>
      </c>
      <c r="AC10" s="588">
        <v>0</v>
      </c>
      <c r="AD10" s="589">
        <v>12</v>
      </c>
      <c r="AE10" s="583">
        <v>19</v>
      </c>
      <c r="AF10" s="588">
        <v>14</v>
      </c>
      <c r="AG10" s="589">
        <v>21</v>
      </c>
      <c r="AH10" s="583">
        <v>16</v>
      </c>
      <c r="AI10" s="588">
        <v>2</v>
      </c>
      <c r="AJ10" s="589">
        <v>13</v>
      </c>
      <c r="AK10" s="583">
        <v>17</v>
      </c>
      <c r="AL10" s="588">
        <v>5</v>
      </c>
      <c r="AM10" s="589">
        <v>13</v>
      </c>
      <c r="AN10" s="532">
        <f>D10+G10+J10+M10+P10+S10+V10+Y10+AB10+AE10+AH10</f>
        <v>211</v>
      </c>
      <c r="AO10" s="533">
        <f>AN10/$AT$7</f>
        <v>5.5731642894875859E-2</v>
      </c>
      <c r="AP10" s="532">
        <f>E10+H10+K10+N10+Q10+T10+W10+Z10+AC10+AF10+AI10</f>
        <v>86</v>
      </c>
      <c r="AQ10" s="533">
        <f>AP10/$AT$7</f>
        <v>2.2715266772319071E-2</v>
      </c>
      <c r="AR10" s="532">
        <f>F10+I10+L10+O10+R10+U10+X10+AA10+AD10+AG10+AJ10</f>
        <v>138</v>
      </c>
      <c r="AS10" s="533">
        <f>AR10/$AT$7</f>
        <v>3.6450079239302692E-2</v>
      </c>
      <c r="AT10" s="532">
        <f>SUM(D10:AM10)</f>
        <v>470</v>
      </c>
      <c r="AU10" s="531">
        <f>AT10/totalvictim</f>
        <v>9.6272019664072103E-2</v>
      </c>
    </row>
    <row r="11" spans="3:47" s="490" customFormat="1" ht="27" customHeight="1" x14ac:dyDescent="0.35">
      <c r="C11" s="510" t="s">
        <v>439</v>
      </c>
      <c r="D11" s="534">
        <f>SUM(D7:D10)</f>
        <v>185</v>
      </c>
      <c r="E11" s="534">
        <f t="shared" ref="E11:AT11" si="0">SUM(E7:E10)</f>
        <v>91</v>
      </c>
      <c r="F11" s="534">
        <f t="shared" si="0"/>
        <v>105</v>
      </c>
      <c r="G11" s="534">
        <f t="shared" si="0"/>
        <v>162</v>
      </c>
      <c r="H11" s="534">
        <f t="shared" si="0"/>
        <v>129</v>
      </c>
      <c r="I11" s="534">
        <f t="shared" si="0"/>
        <v>122</v>
      </c>
      <c r="J11" s="534">
        <f t="shared" si="0"/>
        <v>173</v>
      </c>
      <c r="K11" s="534">
        <f t="shared" si="0"/>
        <v>131</v>
      </c>
      <c r="L11" s="534">
        <f t="shared" si="0"/>
        <v>182</v>
      </c>
      <c r="M11" s="534">
        <f t="shared" si="0"/>
        <v>170</v>
      </c>
      <c r="N11" s="534">
        <f t="shared" si="0"/>
        <v>101</v>
      </c>
      <c r="O11" s="534">
        <f t="shared" si="0"/>
        <v>128</v>
      </c>
      <c r="P11" s="534">
        <f t="shared" si="0"/>
        <v>208</v>
      </c>
      <c r="Q11" s="534">
        <f t="shared" si="0"/>
        <v>119</v>
      </c>
      <c r="R11" s="534">
        <f t="shared" si="0"/>
        <v>46</v>
      </c>
      <c r="S11" s="534">
        <f t="shared" si="0"/>
        <v>209</v>
      </c>
      <c r="T11" s="534">
        <f t="shared" si="0"/>
        <v>104</v>
      </c>
      <c r="U11" s="534">
        <f t="shared" si="0"/>
        <v>155</v>
      </c>
      <c r="V11" s="534">
        <f t="shared" si="0"/>
        <v>165</v>
      </c>
      <c r="W11" s="534">
        <f t="shared" si="0"/>
        <v>76</v>
      </c>
      <c r="X11" s="534">
        <f t="shared" si="0"/>
        <v>101</v>
      </c>
      <c r="Y11" s="534">
        <f t="shared" si="0"/>
        <v>187</v>
      </c>
      <c r="Z11" s="534">
        <f t="shared" si="0"/>
        <v>94</v>
      </c>
      <c r="AA11" s="534">
        <f t="shared" si="0"/>
        <v>127</v>
      </c>
      <c r="AB11" s="534">
        <f t="shared" si="0"/>
        <v>236</v>
      </c>
      <c r="AC11" s="534">
        <f t="shared" si="0"/>
        <v>74</v>
      </c>
      <c r="AD11" s="534">
        <f t="shared" si="0"/>
        <v>163</v>
      </c>
      <c r="AE11" s="534">
        <f t="shared" si="0"/>
        <v>189</v>
      </c>
      <c r="AF11" s="534">
        <f t="shared" si="0"/>
        <v>88</v>
      </c>
      <c r="AG11" s="534">
        <f t="shared" si="0"/>
        <v>138</v>
      </c>
      <c r="AH11" s="534">
        <f>SUM(AH7:AH10)</f>
        <v>183</v>
      </c>
      <c r="AI11" s="534">
        <f t="shared" si="0"/>
        <v>65</v>
      </c>
      <c r="AJ11" s="534">
        <f t="shared" si="0"/>
        <v>138</v>
      </c>
      <c r="AK11" s="534">
        <f>SUM(AK7:AK10)</f>
        <v>166</v>
      </c>
      <c r="AL11" s="534">
        <f t="shared" si="0"/>
        <v>55</v>
      </c>
      <c r="AM11" s="534">
        <f t="shared" si="0"/>
        <v>117</v>
      </c>
      <c r="AN11" s="891">
        <f>SUM(AN7:AN10)</f>
        <v>2067</v>
      </c>
      <c r="AO11" s="535"/>
      <c r="AP11" s="891">
        <f>SUM(AP7:AP10)</f>
        <v>1072</v>
      </c>
      <c r="AQ11" s="535"/>
      <c r="AR11" s="891">
        <f>SUM(AR7:AR10)</f>
        <v>1405</v>
      </c>
      <c r="AS11" s="561"/>
      <c r="AT11" s="893">
        <f t="shared" si="0"/>
        <v>4882</v>
      </c>
      <c r="AU11" s="895">
        <f>AT11/totalvictim</f>
        <v>1</v>
      </c>
    </row>
    <row r="12" spans="3:47" s="490" customFormat="1" ht="27" customHeight="1" thickBot="1" x14ac:dyDescent="0.4">
      <c r="C12" s="514" t="s">
        <v>454</v>
      </c>
      <c r="D12" s="890">
        <f>SUM(D11:F11)</f>
        <v>381</v>
      </c>
      <c r="E12" s="890"/>
      <c r="F12" s="890"/>
      <c r="G12" s="890">
        <f>SUM(G11:I11)</f>
        <v>413</v>
      </c>
      <c r="H12" s="890"/>
      <c r="I12" s="890"/>
      <c r="J12" s="890">
        <f>SUM(J11:L11)</f>
        <v>486</v>
      </c>
      <c r="K12" s="890"/>
      <c r="L12" s="890"/>
      <c r="M12" s="890">
        <f>SUM(M11:O11)</f>
        <v>399</v>
      </c>
      <c r="N12" s="890"/>
      <c r="O12" s="890"/>
      <c r="P12" s="890">
        <f>SUM(P11:R11)</f>
        <v>373</v>
      </c>
      <c r="Q12" s="890"/>
      <c r="R12" s="890"/>
      <c r="S12" s="890">
        <f>SUM(S11:U11)</f>
        <v>468</v>
      </c>
      <c r="T12" s="890"/>
      <c r="U12" s="890"/>
      <c r="V12" s="890">
        <f>SUM(V11:X11)</f>
        <v>342</v>
      </c>
      <c r="W12" s="890"/>
      <c r="X12" s="890"/>
      <c r="Y12" s="890">
        <f>SUM(Y11:AA11)</f>
        <v>408</v>
      </c>
      <c r="Z12" s="890"/>
      <c r="AA12" s="890"/>
      <c r="AB12" s="890">
        <f>SUM(AB11:AD11)</f>
        <v>473</v>
      </c>
      <c r="AC12" s="890"/>
      <c r="AD12" s="890"/>
      <c r="AE12" s="890">
        <f>SUM(AE11:AG11)</f>
        <v>415</v>
      </c>
      <c r="AF12" s="890"/>
      <c r="AG12" s="890"/>
      <c r="AH12" s="890">
        <f>SUM(AH11:AJ11)</f>
        <v>386</v>
      </c>
      <c r="AI12" s="890"/>
      <c r="AJ12" s="890"/>
      <c r="AK12" s="890">
        <f>SUM(AK11:AM11)</f>
        <v>338</v>
      </c>
      <c r="AL12" s="890"/>
      <c r="AM12" s="890"/>
      <c r="AN12" s="892"/>
      <c r="AO12" s="536"/>
      <c r="AP12" s="892"/>
      <c r="AQ12" s="536"/>
      <c r="AR12" s="892"/>
      <c r="AS12" s="562"/>
      <c r="AT12" s="894"/>
      <c r="AU12" s="896"/>
    </row>
    <row r="13" spans="3:47" x14ac:dyDescent="0.25"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</row>
    <row r="14" spans="3:47" x14ac:dyDescent="0.25"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</row>
    <row r="15" spans="3:47" x14ac:dyDescent="0.25"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</row>
    <row r="16" spans="3:47" x14ac:dyDescent="0.25"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</row>
    <row r="20" spans="3:3" x14ac:dyDescent="0.25">
      <c r="C20" s="440"/>
    </row>
    <row r="32" spans="3:3" ht="63" customHeight="1" x14ac:dyDescent="0.25"/>
    <row r="33" spans="4:47" ht="63" customHeight="1" x14ac:dyDescent="0.25"/>
    <row r="34" spans="4:47" ht="63" customHeight="1" x14ac:dyDescent="0.25"/>
    <row r="35" spans="4:47" ht="63" customHeight="1" x14ac:dyDescent="0.25">
      <c r="AU35" s="377" t="s">
        <v>140</v>
      </c>
    </row>
    <row r="36" spans="4:47" ht="63" customHeight="1" x14ac:dyDescent="0.25">
      <c r="AU36" s="537" t="s">
        <v>461</v>
      </c>
    </row>
    <row r="40" spans="4:47" ht="17.5" x14ac:dyDescent="0.35">
      <c r="D40" s="516"/>
      <c r="E40" s="516"/>
      <c r="F40" s="516"/>
      <c r="G40" s="517"/>
      <c r="H40" s="517"/>
      <c r="I40" s="517"/>
      <c r="J40" s="517"/>
      <c r="K40" s="517"/>
      <c r="L40" s="517"/>
      <c r="M40" s="517"/>
      <c r="N40" s="517"/>
      <c r="O40" s="517"/>
      <c r="P40" s="517"/>
      <c r="Q40" s="517"/>
      <c r="R40" s="517"/>
      <c r="S40" s="517"/>
      <c r="T40" s="517"/>
      <c r="U40" s="517"/>
      <c r="V40" s="517"/>
      <c r="W40" s="517"/>
      <c r="X40" s="517"/>
      <c r="Y40" s="517"/>
      <c r="Z40" s="517"/>
      <c r="AA40" s="517"/>
      <c r="AB40" s="517"/>
      <c r="AC40" s="517"/>
      <c r="AD40" s="517"/>
      <c r="AE40" s="517"/>
      <c r="AF40" s="517"/>
      <c r="AG40" s="517"/>
      <c r="AH40" s="517"/>
      <c r="AI40" s="517"/>
      <c r="AJ40" s="517"/>
      <c r="AK40" s="518"/>
      <c r="AL40" s="518"/>
      <c r="AM40" s="518"/>
      <c r="AN40" s="518"/>
      <c r="AO40" s="518"/>
      <c r="AP40" s="518"/>
      <c r="AQ40" s="518"/>
      <c r="AR40" s="518"/>
      <c r="AS40" s="518"/>
      <c r="AT40" s="519"/>
      <c r="AU40" s="520"/>
    </row>
    <row r="41" spans="4:47" ht="20" x14ac:dyDescent="0.4">
      <c r="D41" s="865"/>
      <c r="E41" s="865"/>
      <c r="F41" s="865"/>
      <c r="G41" s="866"/>
      <c r="H41" s="866"/>
      <c r="I41" s="866"/>
      <c r="J41" s="866"/>
      <c r="K41" s="866"/>
      <c r="L41" s="866"/>
      <c r="M41" s="866"/>
      <c r="N41" s="866"/>
      <c r="O41" s="866"/>
      <c r="P41" s="866"/>
      <c r="Q41" s="866"/>
      <c r="R41" s="866"/>
      <c r="S41" s="866"/>
      <c r="T41" s="866"/>
      <c r="U41" s="866"/>
      <c r="V41" s="866"/>
      <c r="W41" s="866"/>
      <c r="X41" s="866"/>
      <c r="Y41" s="866"/>
      <c r="Z41" s="866"/>
      <c r="AA41" s="866"/>
      <c r="AB41" s="866"/>
      <c r="AC41" s="866"/>
      <c r="AD41" s="866"/>
      <c r="AE41" s="866"/>
      <c r="AF41" s="866"/>
      <c r="AG41" s="866"/>
      <c r="AH41" s="866"/>
      <c r="AI41" s="866"/>
      <c r="AJ41" s="866"/>
      <c r="AK41" s="866"/>
      <c r="AL41" s="866"/>
      <c r="AM41" s="866"/>
      <c r="AN41" s="866"/>
      <c r="AO41" s="866"/>
      <c r="AP41" s="866"/>
      <c r="AQ41" s="866"/>
      <c r="AR41" s="866"/>
      <c r="AS41" s="866"/>
      <c r="AT41" s="866"/>
      <c r="AU41" s="866"/>
    </row>
  </sheetData>
  <sheetProtection algorithmName="SHA-512" hashValue="AQOKzEcUDstkXaThpV2Rx2Kw1irqru28Dq4NKPNRDFmvgW5PQVR+CDKH+vbEXPt6E2hOKch3SSUxmf2GLNesHg==" saltValue="AFe6yC4nLq+NSalWniE8Fg==" spinCount="100000" sheet="1" objects="1" scenarios="1" formatCells="0" insertColumns="0" insertRows="0" autoFilter="0"/>
  <mergeCells count="74">
    <mergeCell ref="AK12:AM12"/>
    <mergeCell ref="D41:AU41"/>
    <mergeCell ref="S12:U12"/>
    <mergeCell ref="V12:X12"/>
    <mergeCell ref="Y12:AA12"/>
    <mergeCell ref="AB12:AD12"/>
    <mergeCell ref="AE12:AG12"/>
    <mergeCell ref="AH12:AJ12"/>
    <mergeCell ref="AN11:AN12"/>
    <mergeCell ref="AP11:AP12"/>
    <mergeCell ref="AR11:AR12"/>
    <mergeCell ref="AT11:AT12"/>
    <mergeCell ref="AU11:AU12"/>
    <mergeCell ref="D12:F12"/>
    <mergeCell ref="G12:I12"/>
    <mergeCell ref="AE5:AE6"/>
    <mergeCell ref="AF5:AF6"/>
    <mergeCell ref="J12:L12"/>
    <mergeCell ref="M12:O12"/>
    <mergeCell ref="P12:R12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AT5:AT6"/>
    <mergeCell ref="AU5:AU6"/>
    <mergeCell ref="AG5:AG6"/>
    <mergeCell ref="AH5:AH6"/>
    <mergeCell ref="AI5:AI6"/>
    <mergeCell ref="AJ5:AJ6"/>
    <mergeCell ref="AK5:AK6"/>
    <mergeCell ref="AL5:AL6"/>
    <mergeCell ref="AP5:AQ5"/>
    <mergeCell ref="AM5:AM6"/>
    <mergeCell ref="AN5:AO5"/>
    <mergeCell ref="AK4:AM4"/>
    <mergeCell ref="AN4:AS4"/>
    <mergeCell ref="AT4:AU4"/>
    <mergeCell ref="D5:D6"/>
    <mergeCell ref="E5:E6"/>
    <mergeCell ref="F5:F6"/>
    <mergeCell ref="G5:G6"/>
    <mergeCell ref="H5:H6"/>
    <mergeCell ref="I5:I6"/>
    <mergeCell ref="J5:J6"/>
    <mergeCell ref="S4:U4"/>
    <mergeCell ref="V4:X4"/>
    <mergeCell ref="Y4:AA4"/>
    <mergeCell ref="AB4:AD4"/>
    <mergeCell ref="AE4:AG4"/>
    <mergeCell ref="AR5:AS5"/>
    <mergeCell ref="AH4:AJ4"/>
    <mergeCell ref="C4:C6"/>
    <mergeCell ref="D4:F4"/>
    <mergeCell ref="G4:I4"/>
    <mergeCell ref="J4:L4"/>
    <mergeCell ref="M4:O4"/>
    <mergeCell ref="P4:R4"/>
    <mergeCell ref="K5:K6"/>
    <mergeCell ref="L5:L6"/>
    <mergeCell ref="M5:M6"/>
    <mergeCell ref="N5:N6"/>
    <mergeCell ref="T5:T6"/>
    <mergeCell ref="AA5:AA6"/>
    <mergeCell ref="AB5:AB6"/>
    <mergeCell ref="AC5:AC6"/>
    <mergeCell ref="AD5:AD6"/>
  </mergeCells>
  <pageMargins left="0.31496062992125984" right="0.31496062992125984" top="0.74803149606299213" bottom="0.74803149606299213" header="0.31496062992125984" footer="0.31496062992125984"/>
  <pageSetup paperSize="41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General _ 2025_</vt:lpstr>
      <vt:lpstr>DELITOS G&amp;NG 2025</vt:lpstr>
      <vt:lpstr>VICTIMAS 2025</vt:lpstr>
      <vt:lpstr>IMPUTADOS 2025</vt:lpstr>
      <vt:lpstr>'DELITOS G&amp;NG 2025'!Área_de_impresión</vt:lpstr>
      <vt:lpstr>'General _ 2025_'!Área_de_impresión</vt:lpstr>
      <vt:lpstr>'IMPUTADOS 2025'!Área_de_impresión</vt:lpstr>
      <vt:lpstr>'VICTIMAS 2025'!Área_de_impresión</vt:lpstr>
      <vt:lpstr>'IMPUTADOS 2025'!totalvictim</vt:lpstr>
      <vt:lpstr>'VICTIMAS 2025'!totalvictim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JO 2025</dc:title>
  <dc:creator>CRISTIAN DIAZ;CR DIAZ</dc:creator>
  <cp:keywords>JEFATURA DE ESTADISTICA</cp:keywords>
  <cp:lastModifiedBy>CRISTIAN DIAZ</cp:lastModifiedBy>
  <cp:lastPrinted>2026-03-25T16:00:20Z</cp:lastPrinted>
  <dcterms:created xsi:type="dcterms:W3CDTF">2024-03-20T17:28:17Z</dcterms:created>
  <dcterms:modified xsi:type="dcterms:W3CDTF">2026-04-23T16:58:07Z</dcterms:modified>
</cp:coreProperties>
</file>