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200" windowHeight="10845" tabRatio="858"/>
  </bookViews>
  <sheets>
    <sheet name="Rendicion Ctas" sheetId="1" r:id="rId1"/>
    <sheet name="Recaudación" sheetId="2" r:id="rId2"/>
    <sheet name="Avance Presupuesto" sheetId="3" r:id="rId3"/>
    <sheet name="G. Programable" sheetId="4" r:id="rId4"/>
    <sheet name="G. Operación" sheetId="5" r:id="rId5"/>
    <sheet name="Serv. Personales" sheetId="6" r:id="rId6"/>
    <sheet name="Hoja1" sheetId="7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4" i="4" l="1"/>
  <c r="T94" i="4"/>
  <c r="S91" i="4"/>
  <c r="T91" i="4" l="1"/>
  <c r="S88" i="4" l="1"/>
  <c r="T88" i="4" s="1"/>
  <c r="Q97" i="4" l="1"/>
  <c r="R97" i="4" s="1"/>
  <c r="Q94" i="4" l="1"/>
  <c r="R94" i="4" s="1"/>
  <c r="R91" i="4" l="1"/>
  <c r="Q91" i="4"/>
  <c r="R88" i="4" l="1"/>
  <c r="Q88" i="4"/>
  <c r="O97" i="4" l="1"/>
  <c r="P97" i="4" s="1"/>
  <c r="O94" i="4" l="1"/>
  <c r="P94" i="4" s="1"/>
  <c r="O91" i="4" l="1"/>
  <c r="P91" i="4" s="1"/>
  <c r="O88" i="4" l="1"/>
  <c r="P88" i="4" s="1"/>
  <c r="M88" i="4"/>
  <c r="M97" i="4" l="1"/>
  <c r="N97" i="4" l="1"/>
  <c r="M94" i="4"/>
  <c r="N94" i="4" s="1"/>
  <c r="M91" i="4"/>
  <c r="N91" i="4" s="1"/>
  <c r="N88" i="4"/>
  <c r="K88" i="4"/>
  <c r="K97" i="4" l="1"/>
  <c r="G113" i="4" l="1"/>
  <c r="E113" i="4"/>
  <c r="D97" i="4"/>
  <c r="D94" i="4"/>
  <c r="D91" i="4"/>
  <c r="D88" i="4"/>
  <c r="B38" i="3"/>
  <c r="L97" i="4"/>
  <c r="K94" i="4"/>
  <c r="L94" i="4" s="1"/>
  <c r="K91" i="4"/>
  <c r="L91" i="4" s="1"/>
  <c r="L88" i="4"/>
  <c r="I97" i="4" l="1"/>
  <c r="J97" i="4" s="1"/>
  <c r="I94" i="4" l="1"/>
  <c r="J94" i="4" s="1"/>
  <c r="I88" i="4"/>
  <c r="G88" i="4"/>
  <c r="I91" i="4" l="1"/>
  <c r="J91" i="4" s="1"/>
  <c r="J88" i="4" l="1"/>
  <c r="G97" i="4" l="1"/>
  <c r="H97" i="4" l="1"/>
  <c r="G94" i="4"/>
  <c r="H94" i="4" s="1"/>
  <c r="G91" i="4"/>
  <c r="H91" i="4" s="1"/>
  <c r="H88" i="4"/>
  <c r="F97" i="4" l="1"/>
  <c r="F94" i="4" l="1"/>
  <c r="F91" i="4" l="1"/>
  <c r="F88" i="4" l="1"/>
  <c r="C28" i="6" l="1"/>
  <c r="E28" i="6"/>
  <c r="C28" i="5"/>
  <c r="E28" i="5"/>
  <c r="C26" i="4"/>
  <c r="F26" i="4"/>
  <c r="C28" i="3"/>
  <c r="E28" i="3"/>
  <c r="C27" i="2"/>
  <c r="E27" i="2"/>
  <c r="C28" i="1"/>
  <c r="E28" i="1"/>
</calcChain>
</file>

<file path=xl/sharedStrings.xml><?xml version="1.0" encoding="utf-8"?>
<sst xmlns="http://schemas.openxmlformats.org/spreadsheetml/2006/main" count="474" uniqueCount="112">
  <si>
    <t>MATRIZ DE INDICADORES PARA RESULTADOS</t>
  </si>
  <si>
    <t>FICHA TECNICA DE INDICADOR</t>
  </si>
  <si>
    <t>Nombre</t>
  </si>
  <si>
    <t>Nivel</t>
  </si>
  <si>
    <t>Actividad</t>
  </si>
  <si>
    <t>Programa</t>
  </si>
  <si>
    <t>Objetivo</t>
  </si>
  <si>
    <t>Tipo de Indicador</t>
  </si>
  <si>
    <t>Gestión</t>
  </si>
  <si>
    <t>Dimensión</t>
  </si>
  <si>
    <t>Eficacia</t>
  </si>
  <si>
    <t>Sentido</t>
  </si>
  <si>
    <t>Ascendente</t>
  </si>
  <si>
    <t>Definición</t>
  </si>
  <si>
    <t>Metas programadas</t>
  </si>
  <si>
    <t>1º. Trimestre</t>
  </si>
  <si>
    <t>2º. Trimestre</t>
  </si>
  <si>
    <t>3º. Trimestre</t>
  </si>
  <si>
    <t>4º. Trimestre</t>
  </si>
  <si>
    <t>Anual</t>
  </si>
  <si>
    <t>Línea base 2016</t>
  </si>
  <si>
    <t>Línea base 2015</t>
  </si>
  <si>
    <t>Frecuencia de medición</t>
  </si>
  <si>
    <t>Trimestral</t>
  </si>
  <si>
    <t>Unidad de medida</t>
  </si>
  <si>
    <t>Porcentaje</t>
  </si>
  <si>
    <t>Tipo de valor de la meta</t>
  </si>
  <si>
    <t>Relativo</t>
  </si>
  <si>
    <t>Formula</t>
  </si>
  <si>
    <t>(A/B)*100</t>
  </si>
  <si>
    <t>Descripción de la fórmula:</t>
  </si>
  <si>
    <t>Variable A</t>
  </si>
  <si>
    <t>Medio de verificación</t>
  </si>
  <si>
    <t>Variable B</t>
  </si>
  <si>
    <t>Parámetros de Semaforización</t>
  </si>
  <si>
    <t>Verde</t>
  </si>
  <si>
    <t>Amarillo</t>
  </si>
  <si>
    <t>Rojo</t>
  </si>
  <si>
    <t>&gt;+-20%</t>
  </si>
  <si>
    <t>Datos de control</t>
  </si>
  <si>
    <t>Fuente:</t>
  </si>
  <si>
    <t>Fecha de elaboración</t>
  </si>
  <si>
    <t>Responsable</t>
  </si>
  <si>
    <t>Fecha de actualización</t>
  </si>
  <si>
    <t>Metas logradas</t>
  </si>
  <si>
    <t>Rendición de Cuentas</t>
  </si>
  <si>
    <t>Transparencia y Rendición de Cuentas</t>
  </si>
  <si>
    <t>Transparentar e informar sobre el ejercicio y destino de los recursos públicos y el estado que guarda la hacienda pública de la institución</t>
  </si>
  <si>
    <t>Cociente de numero de cuentas públicas presentadas entre el número de cuentas públicas que por ley existe obligación de presentar por 100</t>
  </si>
  <si>
    <t>Cuentas Públicas presentadas</t>
  </si>
  <si>
    <t>Cuenta  Pública</t>
  </si>
  <si>
    <t>Informe Cuenta  Pública</t>
  </si>
  <si>
    <t>Cuentas Públicas exigibles</t>
  </si>
  <si>
    <t>Informe Cuenta Pública</t>
  </si>
  <si>
    <t>Dirección General de Administración</t>
  </si>
  <si>
    <t>Índice de recaudación</t>
  </si>
  <si>
    <t>Presupuesto de Ingresos del Tribunal Superior de Justicia</t>
  </si>
  <si>
    <t>Consecución y recaudación de los ingresos programados</t>
  </si>
  <si>
    <t>Avance en la recaudación</t>
  </si>
  <si>
    <t>Cociente Ingresos recaudados entre Ingresos programados por 100</t>
  </si>
  <si>
    <t>Ingresos Recaudados</t>
  </si>
  <si>
    <t>Pesos</t>
  </si>
  <si>
    <t>Ingresos Programados</t>
  </si>
  <si>
    <t>Ejercicio del Presupuesto de Egresos</t>
  </si>
  <si>
    <t>Presupuesto de Egresos del Tribunal Superior de Justicia</t>
  </si>
  <si>
    <t>Adecuada administración de los recursos financieros  humanos  materiales y técnicos</t>
  </si>
  <si>
    <t>Cociente Egresos devengados entre Egresos programados por 100</t>
  </si>
  <si>
    <t>Egresos Devengados</t>
  </si>
  <si>
    <t>Egresos Programados</t>
  </si>
  <si>
    <t>Proporción de Gasto Programable</t>
  </si>
  <si>
    <t>Economía</t>
  </si>
  <si>
    <t>Muestra la razón porcentual que guardan el total de gasto programable entre el total del presupuesto de egresos</t>
  </si>
  <si>
    <t>porcentual</t>
  </si>
  <si>
    <t>Total de gasto programable / Total de Egresos * 100</t>
  </si>
  <si>
    <t>Total de gasto programable</t>
  </si>
  <si>
    <t>pesos</t>
  </si>
  <si>
    <t>Total presupuesto de egresos</t>
  </si>
  <si>
    <t>Informe de Cuenta Pública</t>
  </si>
  <si>
    <t>Proporción de Gasto de Operación</t>
  </si>
  <si>
    <t>Descendente</t>
  </si>
  <si>
    <t>Muestra la razón porcentual que guardan el total de gasto de operación entre el total del presupuesto de egresos</t>
  </si>
  <si>
    <t>Total de Gasto de Operación / Total de Egresos * 100</t>
  </si>
  <si>
    <t>Total de gasto de operación</t>
  </si>
  <si>
    <t>Proporción de Servicios Personales</t>
  </si>
  <si>
    <t>Muestra la razón porcentual que guardan el total de gasto en servicios personales entre el total de gasto de operación</t>
  </si>
  <si>
    <t>Total de gasto en servicios personales</t>
  </si>
  <si>
    <t>Gasto de operación: Gasto corriente integrado por Servicios Personales, Materiales y Suministos, y Servicios Generales</t>
  </si>
  <si>
    <t>Gasto Programable</t>
  </si>
  <si>
    <t>Total de Presupuesto de Egresos</t>
  </si>
  <si>
    <t xml:space="preserve">Cumplimiento en la presentación de la información financiera y presupuestal </t>
  </si>
  <si>
    <t>Avance en el ejercicio y aplicación del Presupuesto de Egresos</t>
  </si>
  <si>
    <t>Determinar y verificar la participación del gasto de operación con respecto al total de egresos</t>
  </si>
  <si>
    <t>Determinar y verificar la participación del gasto programable con respecto al total de egresos</t>
  </si>
  <si>
    <t>Determinar y verificar la participación de los servicios personales con respecto al total de gastos de operación</t>
  </si>
  <si>
    <t>Línea base 2017</t>
  </si>
  <si>
    <t>Línea base 2018</t>
  </si>
  <si>
    <t>Gasto Programable:</t>
  </si>
  <si>
    <t>El gasto programable es aquel que usa el gobierno para proveer bienes y servicios a la población, así como el gasto en programas sociales y todo aquello necesario para la operación de las instituciones gubernamentales.</t>
  </si>
  <si>
    <t>Para el caso de TSJ, el gasto programable se conforma del capitulo 1000, 2000, 3000, 5000 y 6000</t>
  </si>
  <si>
    <t>Criterio a partir de 2019</t>
  </si>
  <si>
    <t>Se considera no programable el presupuesto destinado a la obligación de pago a jubilados  (capitulo 4000) y ADEFAS (capitulo 9000)</t>
  </si>
  <si>
    <t>Línea base 2019</t>
  </si>
  <si>
    <t>Línea base 2019*</t>
  </si>
  <si>
    <r>
      <t>*</t>
    </r>
    <r>
      <rPr>
        <u/>
        <sz val="10"/>
        <color theme="1"/>
        <rFont val="Arial Narrow"/>
        <family val="2"/>
      </rPr>
      <t xml:space="preserve"> Criterio a partir de 2019</t>
    </r>
    <r>
      <rPr>
        <sz val="10"/>
        <color theme="1"/>
        <rFont val="Arial Narrow"/>
        <family val="2"/>
      </rPr>
      <t xml:space="preserve">: </t>
    </r>
    <r>
      <rPr>
        <b/>
        <sz val="10"/>
        <color theme="1"/>
        <rFont val="Arial Narrow"/>
        <family val="2"/>
      </rPr>
      <t>Gasto programable</t>
    </r>
    <r>
      <rPr>
        <sz val="10"/>
        <color theme="1"/>
        <rFont val="Arial Narrow"/>
        <family val="2"/>
      </rPr>
      <t>.- es aquél que usa el gobierno para proveer bienes y servicios a la población, así como el gasto en programas sociales y todo aquello necesario para la operación de las instituciones gubernamentales. Para el caso del TSJ, el gasto programable se conforma del capitulo 1000, 2000, 3000, 5000 y 6000. Se considera</t>
    </r>
    <r>
      <rPr>
        <b/>
        <sz val="10"/>
        <color theme="1"/>
        <rFont val="Arial Narrow"/>
        <family val="2"/>
      </rPr>
      <t xml:space="preserve"> no programable</t>
    </r>
    <r>
      <rPr>
        <sz val="10"/>
        <color theme="1"/>
        <rFont val="Arial Narrow"/>
        <family val="2"/>
      </rPr>
      <t xml:space="preserve"> el presupuesto destinado a la obligación de pago a jubilados  (capitulo 4000) y ADEFAS (capitulo 9000)</t>
    </r>
  </si>
  <si>
    <t>2 trim 2018</t>
  </si>
  <si>
    <t>3 trim 2018</t>
  </si>
  <si>
    <t>Total de Gasto en Servicios Personales / Total de Gasto de Operación * 100</t>
  </si>
  <si>
    <t>Avance 2025</t>
  </si>
  <si>
    <t>* Valor con cifras al 30/09/25</t>
  </si>
  <si>
    <t>PODER JUDICIAL DEL ESTADO DE MORELOS</t>
  </si>
  <si>
    <t>H. TRIBUNAL SUPERIOR DEL ESTADO DE MORELOS</t>
  </si>
  <si>
    <t>PERIODO: ENERO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</si>
</sst>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3" fontId="5" fillId="0" borderId="8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5" fillId="0" borderId="0" xfId="1" applyFont="1"/>
    <xf numFmtId="0" fontId="11" fillId="0" borderId="0" xfId="0" applyFont="1"/>
    <xf numFmtId="9" fontId="5" fillId="0" borderId="0" xfId="2" applyFont="1"/>
    <xf numFmtId="0" fontId="5" fillId="0" borderId="0" xfId="0" applyFont="1"/>
    <xf numFmtId="43" fontId="5" fillId="0" borderId="0" xfId="0" applyNumberFormat="1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43" fontId="5" fillId="0" borderId="21" xfId="1" applyFont="1" applyBorder="1"/>
    <xf numFmtId="43" fontId="5" fillId="0" borderId="0" xfId="1" applyFont="1" applyBorder="1"/>
    <xf numFmtId="9" fontId="5" fillId="0" borderId="22" xfId="2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43" fontId="12" fillId="0" borderId="0" xfId="0" applyNumberFormat="1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5" fillId="0" borderId="0" xfId="0" applyNumberFormat="1" applyFont="1" applyBorder="1" applyAlignment="1">
      <alignment vertical="center" wrapText="1"/>
    </xf>
    <xf numFmtId="4" fontId="0" fillId="0" borderId="0" xfId="0" applyNumberFormat="1"/>
    <xf numFmtId="2" fontId="5" fillId="0" borderId="0" xfId="2" applyNumberFormat="1" applyFont="1"/>
    <xf numFmtId="0" fontId="1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6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7" borderId="0" xfId="0" applyFont="1" applyFill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5" fillId="0" borderId="0" xfId="0" applyFont="1" applyAlignment="1"/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2" fillId="0" borderId="7" xfId="0" applyFont="1" applyBorder="1"/>
    <xf numFmtId="0" fontId="5" fillId="0" borderId="0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104775</xdr:rowOff>
    </xdr:from>
    <xdr:to>
      <xdr:col>1</xdr:col>
      <xdr:colOff>419101</xdr:colOff>
      <xdr:row>4</xdr:row>
      <xdr:rowOff>187325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04775"/>
          <a:ext cx="81915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104775</xdr:rowOff>
    </xdr:from>
    <xdr:to>
      <xdr:col>1</xdr:col>
      <xdr:colOff>419101</xdr:colOff>
      <xdr:row>4</xdr:row>
      <xdr:rowOff>187325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04775"/>
          <a:ext cx="819150" cy="939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104775</xdr:rowOff>
    </xdr:from>
    <xdr:to>
      <xdr:col>1</xdr:col>
      <xdr:colOff>419101</xdr:colOff>
      <xdr:row>4</xdr:row>
      <xdr:rowOff>187325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04775"/>
          <a:ext cx="790575" cy="939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57150</xdr:rowOff>
    </xdr:from>
    <xdr:to>
      <xdr:col>1</xdr:col>
      <xdr:colOff>352425</xdr:colOff>
      <xdr:row>3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57150"/>
          <a:ext cx="704849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390525</xdr:colOff>
      <xdr:row>3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742949" cy="733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57150</xdr:rowOff>
    </xdr:from>
    <xdr:to>
      <xdr:col>1</xdr:col>
      <xdr:colOff>561975</xdr:colOff>
      <xdr:row>3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7150"/>
          <a:ext cx="63817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36"/>
  <sheetViews>
    <sheetView tabSelected="1" workbookViewId="0">
      <selection activeCell="F48" sqref="F48"/>
    </sheetView>
  </sheetViews>
  <sheetFormatPr baseColWidth="10" defaultRowHeight="15" x14ac:dyDescent="0.25"/>
  <cols>
    <col min="1" max="1" width="8.42578125" customWidth="1"/>
    <col min="2" max="2" width="14.42578125" bestFit="1" customWidth="1"/>
    <col min="8" max="8" width="5.5703125" customWidth="1"/>
  </cols>
  <sheetData>
    <row r="1" spans="2:8" ht="18.75" x14ac:dyDescent="0.3">
      <c r="B1" s="89" t="s">
        <v>109</v>
      </c>
      <c r="C1" s="89"/>
      <c r="D1" s="89"/>
      <c r="E1" s="89"/>
      <c r="F1" s="89"/>
      <c r="G1" s="89"/>
      <c r="H1" s="82"/>
    </row>
    <row r="2" spans="2:8" ht="18.75" x14ac:dyDescent="0.3">
      <c r="B2" s="89" t="s">
        <v>110</v>
      </c>
      <c r="C2" s="89"/>
      <c r="D2" s="89"/>
      <c r="E2" s="89"/>
      <c r="F2" s="89"/>
      <c r="G2" s="89"/>
      <c r="H2" s="82"/>
    </row>
    <row r="4" spans="2:8" x14ac:dyDescent="0.25">
      <c r="B4" s="88"/>
      <c r="C4" s="88"/>
      <c r="D4" s="88"/>
      <c r="E4" s="88"/>
      <c r="F4" s="88"/>
      <c r="G4" s="88"/>
    </row>
    <row r="5" spans="2:8" x14ac:dyDescent="0.25">
      <c r="B5" s="90" t="s">
        <v>0</v>
      </c>
      <c r="C5" s="90"/>
      <c r="D5" s="90"/>
      <c r="E5" s="90"/>
      <c r="F5" s="90"/>
      <c r="G5" s="90"/>
    </row>
    <row r="6" spans="2:8" x14ac:dyDescent="0.25">
      <c r="B6" s="88" t="s">
        <v>111</v>
      </c>
      <c r="C6" s="88"/>
      <c r="D6" s="88"/>
      <c r="E6" s="88"/>
      <c r="F6" s="88"/>
      <c r="G6" s="88"/>
    </row>
    <row r="7" spans="2:8" x14ac:dyDescent="0.25">
      <c r="B7" s="84"/>
      <c r="C7" s="84"/>
      <c r="D7" s="84"/>
      <c r="E7" s="84"/>
      <c r="F7" s="84"/>
      <c r="G7" s="84"/>
    </row>
    <row r="8" spans="2:8" x14ac:dyDescent="0.25">
      <c r="B8" s="102" t="s">
        <v>1</v>
      </c>
      <c r="C8" s="102"/>
      <c r="D8" s="102"/>
      <c r="E8" s="102"/>
      <c r="F8" s="102"/>
      <c r="G8" s="102"/>
    </row>
    <row r="9" spans="2:8" ht="15.75" thickBot="1" x14ac:dyDescent="0.3">
      <c r="B9" s="1"/>
      <c r="C9" s="1"/>
      <c r="D9" s="1"/>
      <c r="E9" s="1"/>
      <c r="F9" s="1"/>
      <c r="G9" s="1"/>
    </row>
    <row r="10" spans="2:8" ht="15.75" thickBot="1" x14ac:dyDescent="0.3">
      <c r="B10" s="2" t="s">
        <v>2</v>
      </c>
      <c r="C10" s="103" t="s">
        <v>45</v>
      </c>
      <c r="D10" s="104"/>
      <c r="E10" s="104"/>
      <c r="F10" s="104"/>
      <c r="G10" s="105"/>
    </row>
    <row r="11" spans="2:8" ht="15.75" thickBot="1" x14ac:dyDescent="0.3">
      <c r="B11" s="3" t="s">
        <v>3</v>
      </c>
      <c r="C11" s="4" t="s">
        <v>4</v>
      </c>
      <c r="D11" s="5" t="s">
        <v>5</v>
      </c>
      <c r="E11" s="93" t="s">
        <v>46</v>
      </c>
      <c r="F11" s="94"/>
      <c r="G11" s="95"/>
    </row>
    <row r="12" spans="2:8" ht="25.5" customHeight="1" thickBot="1" x14ac:dyDescent="0.3">
      <c r="B12" s="3" t="s">
        <v>6</v>
      </c>
      <c r="C12" s="93" t="s">
        <v>47</v>
      </c>
      <c r="D12" s="94"/>
      <c r="E12" s="94"/>
      <c r="F12" s="94"/>
      <c r="G12" s="95"/>
    </row>
    <row r="13" spans="2:8" ht="15.75" thickBot="1" x14ac:dyDescent="0.3">
      <c r="B13" s="3" t="s">
        <v>7</v>
      </c>
      <c r="C13" s="6" t="s">
        <v>8</v>
      </c>
      <c r="D13" s="5" t="s">
        <v>9</v>
      </c>
      <c r="E13" s="7" t="s">
        <v>10</v>
      </c>
      <c r="F13" s="5" t="s">
        <v>11</v>
      </c>
      <c r="G13" s="7" t="s">
        <v>12</v>
      </c>
    </row>
    <row r="14" spans="2:8" ht="15.75" thickBot="1" x14ac:dyDescent="0.3">
      <c r="B14" s="3" t="s">
        <v>13</v>
      </c>
      <c r="C14" s="93" t="s">
        <v>89</v>
      </c>
      <c r="D14" s="94"/>
      <c r="E14" s="94"/>
      <c r="F14" s="94"/>
      <c r="G14" s="95"/>
    </row>
    <row r="15" spans="2:8" ht="15.75" thickBot="1" x14ac:dyDescent="0.3">
      <c r="B15" s="91" t="s">
        <v>14</v>
      </c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</row>
    <row r="16" spans="2:8" ht="15.75" thickBot="1" x14ac:dyDescent="0.3">
      <c r="B16" s="92"/>
      <c r="C16" s="7">
        <v>20</v>
      </c>
      <c r="D16" s="7">
        <v>40</v>
      </c>
      <c r="E16" s="7">
        <v>60</v>
      </c>
      <c r="F16" s="7">
        <v>100</v>
      </c>
      <c r="G16" s="7">
        <v>100</v>
      </c>
    </row>
    <row r="17" spans="2:7" ht="15.75" thickBot="1" x14ac:dyDescent="0.3">
      <c r="B17" s="3" t="s">
        <v>101</v>
      </c>
      <c r="C17" s="6">
        <v>20</v>
      </c>
      <c r="D17" s="7">
        <v>40</v>
      </c>
      <c r="E17" s="7">
        <v>60</v>
      </c>
      <c r="F17" s="7">
        <v>100</v>
      </c>
      <c r="G17" s="7">
        <v>100</v>
      </c>
    </row>
    <row r="18" spans="2:7" ht="15.75" thickBot="1" x14ac:dyDescent="0.3">
      <c r="B18" s="3" t="s">
        <v>95</v>
      </c>
      <c r="C18" s="6">
        <v>20</v>
      </c>
      <c r="D18" s="7">
        <v>40</v>
      </c>
      <c r="E18" s="7">
        <v>60</v>
      </c>
      <c r="F18" s="7">
        <v>100</v>
      </c>
      <c r="G18" s="7">
        <v>100</v>
      </c>
    </row>
    <row r="19" spans="2:7" ht="15.75" thickBot="1" x14ac:dyDescent="0.3">
      <c r="B19" s="3" t="s">
        <v>94</v>
      </c>
      <c r="C19" s="6">
        <v>20</v>
      </c>
      <c r="D19" s="7">
        <v>40</v>
      </c>
      <c r="E19" s="7">
        <v>60</v>
      </c>
      <c r="F19" s="7">
        <v>100</v>
      </c>
      <c r="G19" s="7">
        <v>100</v>
      </c>
    </row>
    <row r="20" spans="2:7" ht="15.75" thickBot="1" x14ac:dyDescent="0.3">
      <c r="B20" s="3" t="s">
        <v>20</v>
      </c>
      <c r="C20" s="6">
        <v>20</v>
      </c>
      <c r="D20" s="7">
        <v>40</v>
      </c>
      <c r="E20" s="7">
        <v>60</v>
      </c>
      <c r="F20" s="7">
        <v>100</v>
      </c>
      <c r="G20" s="7">
        <v>100</v>
      </c>
    </row>
    <row r="21" spans="2:7" ht="15.75" thickBot="1" x14ac:dyDescent="0.3">
      <c r="B21" s="3" t="s">
        <v>21</v>
      </c>
      <c r="C21" s="6">
        <v>20</v>
      </c>
      <c r="D21" s="7">
        <v>40</v>
      </c>
      <c r="E21" s="7">
        <v>60</v>
      </c>
      <c r="F21" s="7">
        <v>100</v>
      </c>
      <c r="G21" s="7">
        <v>100</v>
      </c>
    </row>
    <row r="22" spans="2:7" ht="26.25" thickBot="1" x14ac:dyDescent="0.3">
      <c r="B22" s="9" t="s">
        <v>22</v>
      </c>
      <c r="C22" s="6" t="s">
        <v>23</v>
      </c>
      <c r="D22" s="10" t="s">
        <v>24</v>
      </c>
      <c r="E22" s="6" t="s">
        <v>25</v>
      </c>
      <c r="F22" s="10" t="s">
        <v>26</v>
      </c>
      <c r="G22" s="6" t="s">
        <v>27</v>
      </c>
    </row>
    <row r="23" spans="2:7" ht="15.75" thickBot="1" x14ac:dyDescent="0.3">
      <c r="B23" s="9" t="s">
        <v>28</v>
      </c>
      <c r="C23" s="96" t="s">
        <v>29</v>
      </c>
      <c r="D23" s="97"/>
      <c r="E23" s="97"/>
      <c r="F23" s="97"/>
      <c r="G23" s="98"/>
    </row>
    <row r="24" spans="2:7" ht="26.25" thickBot="1" x14ac:dyDescent="0.3">
      <c r="B24" s="9" t="s">
        <v>30</v>
      </c>
      <c r="C24" s="93" t="s">
        <v>48</v>
      </c>
      <c r="D24" s="94"/>
      <c r="E24" s="94"/>
      <c r="F24" s="94"/>
      <c r="G24" s="95"/>
    </row>
    <row r="25" spans="2:7" ht="26.25" thickBot="1" x14ac:dyDescent="0.3">
      <c r="B25" s="9" t="s">
        <v>31</v>
      </c>
      <c r="C25" s="11" t="s">
        <v>49</v>
      </c>
      <c r="D25" s="10" t="s">
        <v>24</v>
      </c>
      <c r="E25" s="6" t="s">
        <v>50</v>
      </c>
      <c r="F25" s="10" t="s">
        <v>32</v>
      </c>
      <c r="G25" s="6" t="s">
        <v>51</v>
      </c>
    </row>
    <row r="26" spans="2:7" ht="26.25" thickBot="1" x14ac:dyDescent="0.3">
      <c r="B26" s="9" t="s">
        <v>33</v>
      </c>
      <c r="C26" s="11" t="s">
        <v>52</v>
      </c>
      <c r="D26" s="10" t="s">
        <v>24</v>
      </c>
      <c r="E26" s="6" t="s">
        <v>50</v>
      </c>
      <c r="F26" s="10" t="s">
        <v>32</v>
      </c>
      <c r="G26" s="6" t="s">
        <v>51</v>
      </c>
    </row>
    <row r="27" spans="2:7" ht="15.75" thickBot="1" x14ac:dyDescent="0.3">
      <c r="B27" s="99" t="s">
        <v>34</v>
      </c>
      <c r="C27" s="100"/>
      <c r="D27" s="100"/>
      <c r="E27" s="100"/>
      <c r="F27" s="100"/>
      <c r="G27" s="101"/>
    </row>
    <row r="28" spans="2:7" ht="15.75" thickBot="1" x14ac:dyDescent="0.3">
      <c r="B28" s="9" t="s">
        <v>35</v>
      </c>
      <c r="C28" s="7">
        <f>+-10%</f>
        <v>-0.1</v>
      </c>
      <c r="D28" s="10" t="s">
        <v>36</v>
      </c>
      <c r="E28" s="7">
        <f>+-20%</f>
        <v>-0.2</v>
      </c>
      <c r="F28" s="10" t="s">
        <v>37</v>
      </c>
      <c r="G28" s="7" t="s">
        <v>38</v>
      </c>
    </row>
    <row r="29" spans="2:7" ht="15.75" thickBot="1" x14ac:dyDescent="0.3">
      <c r="B29" s="99" t="s">
        <v>39</v>
      </c>
      <c r="C29" s="100"/>
      <c r="D29" s="100"/>
      <c r="E29" s="100"/>
      <c r="F29" s="100"/>
      <c r="G29" s="101"/>
    </row>
    <row r="30" spans="2:7" ht="15.75" thickBot="1" x14ac:dyDescent="0.3">
      <c r="B30" s="9" t="s">
        <v>40</v>
      </c>
      <c r="C30" s="93" t="s">
        <v>53</v>
      </c>
      <c r="D30" s="94"/>
      <c r="E30" s="94"/>
      <c r="F30" s="94"/>
      <c r="G30" s="95"/>
    </row>
    <row r="31" spans="2:7" ht="26.25" thickBot="1" x14ac:dyDescent="0.3">
      <c r="B31" s="9" t="s">
        <v>41</v>
      </c>
      <c r="C31" s="12">
        <v>45535</v>
      </c>
      <c r="D31" s="10" t="s">
        <v>42</v>
      </c>
      <c r="E31" s="93" t="s">
        <v>54</v>
      </c>
      <c r="F31" s="94"/>
      <c r="G31" s="95"/>
    </row>
    <row r="32" spans="2:7" ht="26.25" thickBot="1" x14ac:dyDescent="0.3">
      <c r="B32" s="9" t="s">
        <v>43</v>
      </c>
      <c r="C32" s="12">
        <v>45751</v>
      </c>
      <c r="D32" s="10" t="s">
        <v>42</v>
      </c>
      <c r="E32" s="93" t="s">
        <v>54</v>
      </c>
      <c r="F32" s="94"/>
      <c r="G32" s="95"/>
    </row>
    <row r="33" spans="2:7" ht="15.75" thickBot="1" x14ac:dyDescent="0.3">
      <c r="B33" s="99" t="s">
        <v>107</v>
      </c>
      <c r="C33" s="100"/>
      <c r="D33" s="100"/>
      <c r="E33" s="100"/>
      <c r="F33" s="100"/>
      <c r="G33" s="101"/>
    </row>
    <row r="34" spans="2:7" ht="15.75" thickBot="1" x14ac:dyDescent="0.3">
      <c r="B34" s="106" t="s">
        <v>44</v>
      </c>
      <c r="C34" s="8" t="s">
        <v>15</v>
      </c>
      <c r="D34" s="8" t="s">
        <v>16</v>
      </c>
      <c r="E34" s="8" t="s">
        <v>17</v>
      </c>
      <c r="F34" s="8" t="s">
        <v>18</v>
      </c>
      <c r="G34" s="8" t="s">
        <v>19</v>
      </c>
    </row>
    <row r="35" spans="2:7" ht="15.75" thickBot="1" x14ac:dyDescent="0.3">
      <c r="B35" s="107"/>
      <c r="C35" s="4">
        <v>20</v>
      </c>
      <c r="D35" s="13">
        <v>40</v>
      </c>
      <c r="E35" s="13">
        <v>60</v>
      </c>
      <c r="F35" s="13"/>
      <c r="G35" s="14"/>
    </row>
    <row r="36" spans="2:7" x14ac:dyDescent="0.25">
      <c r="B36" s="68" t="s">
        <v>108</v>
      </c>
    </row>
  </sheetData>
  <mergeCells count="20">
    <mergeCell ref="C30:G30"/>
    <mergeCell ref="E32:G32"/>
    <mergeCell ref="B33:G33"/>
    <mergeCell ref="B34:B35"/>
    <mergeCell ref="E31:G31"/>
    <mergeCell ref="B8:G8"/>
    <mergeCell ref="C10:G10"/>
    <mergeCell ref="E11:G11"/>
    <mergeCell ref="C12:G12"/>
    <mergeCell ref="C14:G14"/>
    <mergeCell ref="B15:B16"/>
    <mergeCell ref="C24:G24"/>
    <mergeCell ref="C23:G23"/>
    <mergeCell ref="B27:G27"/>
    <mergeCell ref="B29:G29"/>
    <mergeCell ref="B6:G6"/>
    <mergeCell ref="B1:G1"/>
    <mergeCell ref="B2:G2"/>
    <mergeCell ref="B4:G4"/>
    <mergeCell ref="B5:G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5"/>
  <sheetViews>
    <sheetView topLeftCell="A28" workbookViewId="0">
      <selection activeCell="A36" sqref="A36:XFD50"/>
    </sheetView>
  </sheetViews>
  <sheetFormatPr baseColWidth="10" defaultRowHeight="15" x14ac:dyDescent="0.25"/>
  <cols>
    <col min="1" max="1" width="8" customWidth="1"/>
    <col min="2" max="2" width="15.140625" bestFit="1" customWidth="1"/>
    <col min="4" max="4" width="12.5703125" bestFit="1" customWidth="1"/>
    <col min="6" max="6" width="12.5703125" bestFit="1" customWidth="1"/>
    <col min="8" max="8" width="7.42578125" customWidth="1"/>
    <col min="10" max="10" width="12.57031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5.140625" bestFit="1" customWidth="1"/>
  </cols>
  <sheetData>
    <row r="1" spans="2:7" ht="18.75" x14ac:dyDescent="0.3">
      <c r="B1" s="89" t="s">
        <v>109</v>
      </c>
      <c r="C1" s="89"/>
      <c r="D1" s="89"/>
      <c r="E1" s="89"/>
      <c r="F1" s="89"/>
      <c r="G1" s="89"/>
    </row>
    <row r="2" spans="2:7" ht="18.75" x14ac:dyDescent="0.3">
      <c r="B2" s="89" t="s">
        <v>110</v>
      </c>
      <c r="C2" s="89"/>
      <c r="D2" s="89"/>
      <c r="E2" s="89"/>
      <c r="F2" s="89"/>
      <c r="G2" s="89"/>
    </row>
    <row r="4" spans="2:7" x14ac:dyDescent="0.25">
      <c r="B4" s="88"/>
      <c r="C4" s="88"/>
      <c r="D4" s="88"/>
      <c r="E4" s="88"/>
      <c r="F4" s="88"/>
      <c r="G4" s="88"/>
    </row>
    <row r="5" spans="2:7" x14ac:dyDescent="0.25">
      <c r="B5" s="90" t="s">
        <v>0</v>
      </c>
      <c r="C5" s="90"/>
      <c r="D5" s="90"/>
      <c r="E5" s="90"/>
      <c r="F5" s="90"/>
      <c r="G5" s="90"/>
    </row>
    <row r="6" spans="2:7" x14ac:dyDescent="0.25">
      <c r="B6" s="88" t="s">
        <v>111</v>
      </c>
      <c r="C6" s="88"/>
      <c r="D6" s="88"/>
      <c r="E6" s="88"/>
      <c r="F6" s="88"/>
      <c r="G6" s="88"/>
    </row>
    <row r="7" spans="2:7" x14ac:dyDescent="0.25">
      <c r="B7" s="84"/>
      <c r="C7" s="84"/>
      <c r="D7" s="84"/>
      <c r="E7" s="84"/>
      <c r="F7" s="84"/>
      <c r="G7" s="84"/>
    </row>
    <row r="8" spans="2:7" ht="15.75" thickBot="1" x14ac:dyDescent="0.3">
      <c r="B8" s="1"/>
      <c r="C8" s="1"/>
      <c r="D8" s="1"/>
      <c r="E8" s="1"/>
      <c r="F8" s="1"/>
      <c r="G8" s="1"/>
    </row>
    <row r="9" spans="2:7" ht="15.75" thickBot="1" x14ac:dyDescent="0.3">
      <c r="B9" s="2" t="s">
        <v>2</v>
      </c>
      <c r="C9" s="103" t="s">
        <v>55</v>
      </c>
      <c r="D9" s="104"/>
      <c r="E9" s="104"/>
      <c r="F9" s="104"/>
      <c r="G9" s="105"/>
    </row>
    <row r="10" spans="2:7" ht="25.5" customHeight="1" thickBot="1" x14ac:dyDescent="0.3">
      <c r="B10" s="3" t="s">
        <v>3</v>
      </c>
      <c r="C10" s="4" t="s">
        <v>4</v>
      </c>
      <c r="D10" s="5" t="s">
        <v>5</v>
      </c>
      <c r="E10" s="93" t="s">
        <v>56</v>
      </c>
      <c r="F10" s="94"/>
      <c r="G10" s="95"/>
    </row>
    <row r="11" spans="2:7" ht="15.75" thickBot="1" x14ac:dyDescent="0.3">
      <c r="B11" s="3" t="s">
        <v>6</v>
      </c>
      <c r="C11" s="93" t="s">
        <v>57</v>
      </c>
      <c r="D11" s="94"/>
      <c r="E11" s="94"/>
      <c r="F11" s="94"/>
      <c r="G11" s="95"/>
    </row>
    <row r="12" spans="2:7" ht="15.75" thickBot="1" x14ac:dyDescent="0.3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2:7" ht="15.75" thickBot="1" x14ac:dyDescent="0.3">
      <c r="B13" s="3" t="s">
        <v>13</v>
      </c>
      <c r="C13" s="93" t="s">
        <v>58</v>
      </c>
      <c r="D13" s="94"/>
      <c r="E13" s="94"/>
      <c r="F13" s="94"/>
      <c r="G13" s="95"/>
    </row>
    <row r="14" spans="2:7" ht="15.75" thickBot="1" x14ac:dyDescent="0.3">
      <c r="B14" s="91" t="s">
        <v>14</v>
      </c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2:7" ht="15.75" thickBot="1" x14ac:dyDescent="0.3">
      <c r="B15" s="92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2:7" ht="15.75" thickBot="1" x14ac:dyDescent="0.3">
      <c r="B16" s="3" t="s">
        <v>101</v>
      </c>
      <c r="C16" s="7">
        <v>27</v>
      </c>
      <c r="D16" s="7">
        <v>63</v>
      </c>
      <c r="E16" s="7">
        <v>95</v>
      </c>
      <c r="F16" s="7">
        <v>101</v>
      </c>
      <c r="G16" s="7">
        <v>101</v>
      </c>
    </row>
    <row r="17" spans="2:7" ht="15.75" thickBot="1" x14ac:dyDescent="0.3">
      <c r="B17" s="3" t="s">
        <v>95</v>
      </c>
      <c r="C17" s="6">
        <v>27</v>
      </c>
      <c r="D17" s="7">
        <v>51</v>
      </c>
      <c r="E17" s="7">
        <v>75</v>
      </c>
      <c r="F17" s="7">
        <v>95</v>
      </c>
      <c r="G17" s="7">
        <v>95</v>
      </c>
    </row>
    <row r="18" spans="2:7" ht="15.75" thickBot="1" x14ac:dyDescent="0.3">
      <c r="B18" s="3" t="s">
        <v>94</v>
      </c>
      <c r="C18" s="6">
        <v>24</v>
      </c>
      <c r="D18" s="7">
        <v>48</v>
      </c>
      <c r="E18" s="7">
        <v>72</v>
      </c>
      <c r="F18" s="7">
        <v>100</v>
      </c>
      <c r="G18" s="7">
        <v>100</v>
      </c>
    </row>
    <row r="19" spans="2:7" ht="15.75" thickBot="1" x14ac:dyDescent="0.3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7" ht="15.75" thickBot="1" x14ac:dyDescent="0.3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7" ht="26.25" thickBot="1" x14ac:dyDescent="0.3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7" ht="15.75" thickBot="1" x14ac:dyDescent="0.3">
      <c r="B22" s="9" t="s">
        <v>28</v>
      </c>
      <c r="C22" s="96" t="s">
        <v>29</v>
      </c>
      <c r="D22" s="97"/>
      <c r="E22" s="97"/>
      <c r="F22" s="97"/>
      <c r="G22" s="98"/>
    </row>
    <row r="23" spans="2:7" ht="26.25" thickBot="1" x14ac:dyDescent="0.3">
      <c r="B23" s="9" t="s">
        <v>30</v>
      </c>
      <c r="C23" s="93" t="s">
        <v>59</v>
      </c>
      <c r="D23" s="94"/>
      <c r="E23" s="94"/>
      <c r="F23" s="94"/>
      <c r="G23" s="95"/>
    </row>
    <row r="24" spans="2:7" ht="26.25" thickBot="1" x14ac:dyDescent="0.3">
      <c r="B24" s="9" t="s">
        <v>31</v>
      </c>
      <c r="C24" s="11" t="s">
        <v>60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26.25" thickBot="1" x14ac:dyDescent="0.3">
      <c r="B25" s="9" t="s">
        <v>33</v>
      </c>
      <c r="C25" s="11" t="s">
        <v>62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 ht="15.75" thickBot="1" x14ac:dyDescent="0.3">
      <c r="B26" s="99" t="s">
        <v>34</v>
      </c>
      <c r="C26" s="100"/>
      <c r="D26" s="100"/>
      <c r="E26" s="100"/>
      <c r="F26" s="100"/>
      <c r="G26" s="101"/>
    </row>
    <row r="27" spans="2:7" ht="15.75" thickBot="1" x14ac:dyDescent="0.3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</row>
    <row r="28" spans="2:7" ht="15.75" thickBot="1" x14ac:dyDescent="0.3">
      <c r="B28" s="99" t="s">
        <v>39</v>
      </c>
      <c r="C28" s="100"/>
      <c r="D28" s="100"/>
      <c r="E28" s="100"/>
      <c r="F28" s="100"/>
      <c r="G28" s="101"/>
    </row>
    <row r="29" spans="2:7" ht="15.75" thickBot="1" x14ac:dyDescent="0.3">
      <c r="B29" s="9" t="s">
        <v>40</v>
      </c>
      <c r="C29" s="93" t="s">
        <v>53</v>
      </c>
      <c r="D29" s="94"/>
      <c r="E29" s="94"/>
      <c r="F29" s="94"/>
      <c r="G29" s="95"/>
    </row>
    <row r="30" spans="2:7" ht="26.25" thickBot="1" x14ac:dyDescent="0.3">
      <c r="B30" s="9" t="s">
        <v>41</v>
      </c>
      <c r="C30" s="12">
        <v>45535</v>
      </c>
      <c r="D30" s="10" t="s">
        <v>42</v>
      </c>
      <c r="E30" s="93" t="s">
        <v>54</v>
      </c>
      <c r="F30" s="94"/>
      <c r="G30" s="95"/>
    </row>
    <row r="31" spans="2:7" ht="26.25" thickBot="1" x14ac:dyDescent="0.3">
      <c r="B31" s="9" t="s">
        <v>43</v>
      </c>
      <c r="C31" s="12">
        <v>45842</v>
      </c>
      <c r="D31" s="10" t="s">
        <v>42</v>
      </c>
      <c r="E31" s="93" t="s">
        <v>54</v>
      </c>
      <c r="F31" s="94"/>
      <c r="G31" s="95"/>
    </row>
    <row r="32" spans="2:7" ht="15.75" thickBot="1" x14ac:dyDescent="0.3">
      <c r="B32" s="99" t="s">
        <v>107</v>
      </c>
      <c r="C32" s="100"/>
      <c r="D32" s="100"/>
      <c r="E32" s="100"/>
      <c r="F32" s="100"/>
      <c r="G32" s="101"/>
    </row>
    <row r="33" spans="2:7" ht="15.75" thickBot="1" x14ac:dyDescent="0.3">
      <c r="B33" s="106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2:7" ht="15.75" thickBot="1" x14ac:dyDescent="0.3">
      <c r="B34" s="107"/>
      <c r="C34" s="75">
        <v>28</v>
      </c>
      <c r="D34" s="75">
        <v>55</v>
      </c>
      <c r="E34" s="75">
        <v>84</v>
      </c>
      <c r="F34" s="13"/>
      <c r="G34" s="13"/>
    </row>
    <row r="35" spans="2:7" x14ac:dyDescent="0.25">
      <c r="B35" s="68" t="s">
        <v>108</v>
      </c>
      <c r="C35" s="16"/>
      <c r="D35" s="17"/>
      <c r="E35" s="17"/>
      <c r="F35" s="17"/>
      <c r="G35" s="18"/>
    </row>
  </sheetData>
  <mergeCells count="19">
    <mergeCell ref="E10:G10"/>
    <mergeCell ref="B33:B34"/>
    <mergeCell ref="C11:G11"/>
    <mergeCell ref="C13:G13"/>
    <mergeCell ref="B14:B15"/>
    <mergeCell ref="E30:G30"/>
    <mergeCell ref="E31:G31"/>
    <mergeCell ref="C22:G22"/>
    <mergeCell ref="C23:G23"/>
    <mergeCell ref="B26:G26"/>
    <mergeCell ref="B28:G28"/>
    <mergeCell ref="C29:G29"/>
    <mergeCell ref="B1:G1"/>
    <mergeCell ref="B2:G2"/>
    <mergeCell ref="B32:G32"/>
    <mergeCell ref="B4:G4"/>
    <mergeCell ref="B5:G5"/>
    <mergeCell ref="B6:G6"/>
    <mergeCell ref="C9:G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8"/>
  <sheetViews>
    <sheetView workbookViewId="0">
      <selection activeCell="F45" sqref="F45"/>
    </sheetView>
  </sheetViews>
  <sheetFormatPr baseColWidth="10" defaultRowHeight="15" x14ac:dyDescent="0.25"/>
  <cols>
    <col min="1" max="1" width="6.7109375" customWidth="1"/>
    <col min="2" max="2" width="15.7109375" bestFit="1" customWidth="1"/>
    <col min="4" max="4" width="12.5703125" bestFit="1" customWidth="1"/>
    <col min="6" max="6" width="12.5703125" bestFit="1" customWidth="1"/>
    <col min="8" max="8" width="5.5703125" customWidth="1"/>
    <col min="10" max="10" width="15.1406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5.140625" bestFit="1" customWidth="1"/>
  </cols>
  <sheetData>
    <row r="1" spans="2:7" ht="18.75" x14ac:dyDescent="0.3">
      <c r="B1" s="89" t="s">
        <v>109</v>
      </c>
      <c r="C1" s="89"/>
      <c r="D1" s="89"/>
      <c r="E1" s="89"/>
      <c r="F1" s="89"/>
      <c r="G1" s="89"/>
    </row>
    <row r="2" spans="2:7" ht="18.75" x14ac:dyDescent="0.3">
      <c r="B2" s="89" t="s">
        <v>110</v>
      </c>
      <c r="C2" s="89"/>
      <c r="D2" s="89"/>
      <c r="E2" s="89"/>
      <c r="F2" s="89"/>
      <c r="G2" s="89"/>
    </row>
    <row r="4" spans="2:7" x14ac:dyDescent="0.25">
      <c r="B4" s="88"/>
      <c r="C4" s="88"/>
      <c r="D4" s="88"/>
      <c r="E4" s="88"/>
      <c r="F4" s="88"/>
      <c r="G4" s="88"/>
    </row>
    <row r="5" spans="2:7" x14ac:dyDescent="0.25">
      <c r="B5" s="90" t="s">
        <v>0</v>
      </c>
      <c r="C5" s="90"/>
      <c r="D5" s="90"/>
      <c r="E5" s="90"/>
      <c r="F5" s="90"/>
      <c r="G5" s="90"/>
    </row>
    <row r="6" spans="2:7" x14ac:dyDescent="0.25">
      <c r="B6" s="88" t="s">
        <v>111</v>
      </c>
      <c r="C6" s="88"/>
      <c r="D6" s="88"/>
      <c r="E6" s="88"/>
      <c r="F6" s="88"/>
      <c r="G6" s="88"/>
    </row>
    <row r="7" spans="2:7" x14ac:dyDescent="0.25">
      <c r="B7" s="83"/>
      <c r="C7" s="83"/>
      <c r="D7" s="83"/>
      <c r="E7" s="83"/>
      <c r="F7" s="83"/>
      <c r="G7" s="83"/>
    </row>
    <row r="8" spans="2:7" x14ac:dyDescent="0.25">
      <c r="B8" s="102" t="s">
        <v>1</v>
      </c>
      <c r="C8" s="102"/>
      <c r="D8" s="102"/>
      <c r="E8" s="102"/>
      <c r="F8" s="102"/>
      <c r="G8" s="102"/>
    </row>
    <row r="9" spans="2:7" ht="15.75" customHeight="1" thickBot="1" x14ac:dyDescent="0.3">
      <c r="B9" s="1"/>
      <c r="C9" s="1"/>
      <c r="D9" s="1"/>
      <c r="E9" s="1"/>
      <c r="F9" s="1"/>
      <c r="G9" s="1"/>
    </row>
    <row r="10" spans="2:7" ht="25.5" customHeight="1" thickBot="1" x14ac:dyDescent="0.3">
      <c r="B10" s="2" t="s">
        <v>2</v>
      </c>
      <c r="C10" s="103" t="s">
        <v>63</v>
      </c>
      <c r="D10" s="104"/>
      <c r="E10" s="104"/>
      <c r="F10" s="104"/>
      <c r="G10" s="105"/>
    </row>
    <row r="11" spans="2:7" ht="25.5" customHeight="1" thickBot="1" x14ac:dyDescent="0.3">
      <c r="B11" s="3" t="s">
        <v>3</v>
      </c>
      <c r="C11" s="4" t="s">
        <v>4</v>
      </c>
      <c r="D11" s="5" t="s">
        <v>5</v>
      </c>
      <c r="E11" s="93" t="s">
        <v>64</v>
      </c>
      <c r="F11" s="94"/>
      <c r="G11" s="95"/>
    </row>
    <row r="12" spans="2:7" ht="25.5" customHeight="1" thickBot="1" x14ac:dyDescent="0.3">
      <c r="B12" s="3" t="s">
        <v>6</v>
      </c>
      <c r="C12" s="93" t="s">
        <v>65</v>
      </c>
      <c r="D12" s="94"/>
      <c r="E12" s="94"/>
      <c r="F12" s="94"/>
      <c r="G12" s="95"/>
    </row>
    <row r="13" spans="2:7" ht="15.75" customHeight="1" thickBot="1" x14ac:dyDescent="0.3">
      <c r="B13" s="3" t="s">
        <v>7</v>
      </c>
      <c r="C13" s="6" t="s">
        <v>8</v>
      </c>
      <c r="D13" s="5" t="s">
        <v>9</v>
      </c>
      <c r="E13" s="7" t="s">
        <v>10</v>
      </c>
      <c r="F13" s="5" t="s">
        <v>11</v>
      </c>
      <c r="G13" s="7" t="s">
        <v>12</v>
      </c>
    </row>
    <row r="14" spans="2:7" ht="15.75" thickBot="1" x14ac:dyDescent="0.3">
      <c r="B14" s="3" t="s">
        <v>13</v>
      </c>
      <c r="C14" s="93" t="s">
        <v>90</v>
      </c>
      <c r="D14" s="94"/>
      <c r="E14" s="94"/>
      <c r="F14" s="94"/>
      <c r="G14" s="95"/>
    </row>
    <row r="15" spans="2:7" ht="15.75" thickBot="1" x14ac:dyDescent="0.3">
      <c r="B15" s="91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</row>
    <row r="16" spans="2:7" ht="15.75" thickBot="1" x14ac:dyDescent="0.3">
      <c r="B16" s="92"/>
      <c r="C16" s="7">
        <v>25</v>
      </c>
      <c r="D16" s="7">
        <v>50</v>
      </c>
      <c r="E16" s="7">
        <v>75</v>
      </c>
      <c r="F16" s="7">
        <v>100</v>
      </c>
      <c r="G16" s="7">
        <v>100</v>
      </c>
    </row>
    <row r="17" spans="2:7" ht="15.75" thickBot="1" x14ac:dyDescent="0.3">
      <c r="B17" s="3" t="s">
        <v>101</v>
      </c>
      <c r="C17" s="7">
        <v>24</v>
      </c>
      <c r="D17" s="7">
        <v>54</v>
      </c>
      <c r="E17" s="7">
        <v>79</v>
      </c>
      <c r="F17" s="7">
        <v>100</v>
      </c>
      <c r="G17" s="7">
        <v>100</v>
      </c>
    </row>
    <row r="18" spans="2:7" ht="15.75" thickBot="1" x14ac:dyDescent="0.3">
      <c r="B18" s="3" t="s">
        <v>95</v>
      </c>
      <c r="C18" s="7">
        <v>25</v>
      </c>
      <c r="D18" s="7">
        <v>46</v>
      </c>
      <c r="E18" s="7">
        <v>66</v>
      </c>
      <c r="F18" s="7">
        <v>95</v>
      </c>
      <c r="G18" s="7">
        <v>95</v>
      </c>
    </row>
    <row r="19" spans="2:7" ht="15.75" thickBot="1" x14ac:dyDescent="0.3">
      <c r="B19" s="3" t="s">
        <v>94</v>
      </c>
      <c r="C19" s="7">
        <v>24</v>
      </c>
      <c r="D19" s="7">
        <v>47</v>
      </c>
      <c r="E19" s="7">
        <v>67</v>
      </c>
      <c r="F19" s="7">
        <v>100</v>
      </c>
      <c r="G19" s="7">
        <v>100</v>
      </c>
    </row>
    <row r="20" spans="2:7" ht="15.75" thickBot="1" x14ac:dyDescent="0.3">
      <c r="B20" s="3" t="s">
        <v>20</v>
      </c>
      <c r="C20" s="6">
        <v>24</v>
      </c>
      <c r="D20" s="7">
        <v>51</v>
      </c>
      <c r="E20" s="7">
        <v>75</v>
      </c>
      <c r="F20" s="7">
        <v>100</v>
      </c>
      <c r="G20" s="7">
        <v>100</v>
      </c>
    </row>
    <row r="21" spans="2:7" ht="15.75" thickBot="1" x14ac:dyDescent="0.3">
      <c r="B21" s="3" t="s">
        <v>21</v>
      </c>
      <c r="C21" s="6">
        <v>24</v>
      </c>
      <c r="D21" s="7">
        <v>48</v>
      </c>
      <c r="E21" s="7">
        <v>73</v>
      </c>
      <c r="F21" s="7">
        <v>100</v>
      </c>
      <c r="G21" s="7">
        <v>100</v>
      </c>
    </row>
    <row r="22" spans="2:7" ht="26.25" thickBot="1" x14ac:dyDescent="0.3">
      <c r="B22" s="9" t="s">
        <v>22</v>
      </c>
      <c r="C22" s="6" t="s">
        <v>23</v>
      </c>
      <c r="D22" s="10" t="s">
        <v>24</v>
      </c>
      <c r="E22" s="6" t="s">
        <v>25</v>
      </c>
      <c r="F22" s="10" t="s">
        <v>26</v>
      </c>
      <c r="G22" s="6" t="s">
        <v>27</v>
      </c>
    </row>
    <row r="23" spans="2:7" ht="15.75" customHeight="1" thickBot="1" x14ac:dyDescent="0.3">
      <c r="B23" s="9" t="s">
        <v>28</v>
      </c>
      <c r="C23" s="96" t="s">
        <v>29</v>
      </c>
      <c r="D23" s="97"/>
      <c r="E23" s="97"/>
      <c r="F23" s="97"/>
      <c r="G23" s="98"/>
    </row>
    <row r="24" spans="2:7" ht="26.25" thickBot="1" x14ac:dyDescent="0.3">
      <c r="B24" s="9" t="s">
        <v>30</v>
      </c>
      <c r="C24" s="93" t="s">
        <v>66</v>
      </c>
      <c r="D24" s="94"/>
      <c r="E24" s="94"/>
      <c r="F24" s="94"/>
      <c r="G24" s="95"/>
    </row>
    <row r="25" spans="2:7" ht="26.25" thickBot="1" x14ac:dyDescent="0.3">
      <c r="B25" s="9" t="s">
        <v>31</v>
      </c>
      <c r="C25" s="11" t="s">
        <v>67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 ht="26.25" thickBot="1" x14ac:dyDescent="0.3">
      <c r="B26" s="9" t="s">
        <v>33</v>
      </c>
      <c r="C26" s="11" t="s">
        <v>68</v>
      </c>
      <c r="D26" s="10" t="s">
        <v>24</v>
      </c>
      <c r="E26" s="6" t="s">
        <v>61</v>
      </c>
      <c r="F26" s="10" t="s">
        <v>32</v>
      </c>
      <c r="G26" s="6" t="s">
        <v>51</v>
      </c>
    </row>
    <row r="27" spans="2:7" ht="15.75" thickBot="1" x14ac:dyDescent="0.3">
      <c r="B27" s="99" t="s">
        <v>34</v>
      </c>
      <c r="C27" s="100"/>
      <c r="D27" s="100"/>
      <c r="E27" s="100"/>
      <c r="F27" s="100"/>
      <c r="G27" s="101"/>
    </row>
    <row r="28" spans="2:7" ht="15.75" thickBot="1" x14ac:dyDescent="0.3">
      <c r="B28" s="9" t="s">
        <v>35</v>
      </c>
      <c r="C28" s="7">
        <f>+-10%</f>
        <v>-0.1</v>
      </c>
      <c r="D28" s="10" t="s">
        <v>36</v>
      </c>
      <c r="E28" s="7">
        <f>+-20%</f>
        <v>-0.2</v>
      </c>
      <c r="F28" s="10" t="s">
        <v>37</v>
      </c>
      <c r="G28" s="7" t="s">
        <v>38</v>
      </c>
    </row>
    <row r="29" spans="2:7" ht="15.75" customHeight="1" thickBot="1" x14ac:dyDescent="0.3">
      <c r="B29" s="99" t="s">
        <v>39</v>
      </c>
      <c r="C29" s="100"/>
      <c r="D29" s="100"/>
      <c r="E29" s="100"/>
      <c r="F29" s="100"/>
      <c r="G29" s="101"/>
    </row>
    <row r="30" spans="2:7" ht="15.75" customHeight="1" thickBot="1" x14ac:dyDescent="0.3">
      <c r="B30" s="9" t="s">
        <v>40</v>
      </c>
      <c r="C30" s="93" t="s">
        <v>53</v>
      </c>
      <c r="D30" s="94"/>
      <c r="E30" s="94"/>
      <c r="F30" s="94"/>
      <c r="G30" s="95"/>
    </row>
    <row r="31" spans="2:7" ht="15.75" customHeight="1" thickBot="1" x14ac:dyDescent="0.3">
      <c r="B31" s="9" t="s">
        <v>41</v>
      </c>
      <c r="C31" s="12">
        <v>45535</v>
      </c>
      <c r="D31" s="10" t="s">
        <v>42</v>
      </c>
      <c r="E31" s="93" t="s">
        <v>54</v>
      </c>
      <c r="F31" s="94"/>
      <c r="G31" s="95"/>
    </row>
    <row r="32" spans="2:7" ht="26.25" thickBot="1" x14ac:dyDescent="0.3">
      <c r="B32" s="9" t="s">
        <v>43</v>
      </c>
      <c r="C32" s="12">
        <v>45751</v>
      </c>
      <c r="D32" s="10" t="s">
        <v>42</v>
      </c>
      <c r="E32" s="93" t="s">
        <v>54</v>
      </c>
      <c r="F32" s="94"/>
      <c r="G32" s="95"/>
    </row>
    <row r="33" spans="2:7" ht="15.75" thickBot="1" x14ac:dyDescent="0.3">
      <c r="B33" s="99" t="s">
        <v>107</v>
      </c>
      <c r="C33" s="100"/>
      <c r="D33" s="100"/>
      <c r="E33" s="100"/>
      <c r="F33" s="100"/>
      <c r="G33" s="101"/>
    </row>
    <row r="34" spans="2:7" ht="15.75" thickBot="1" x14ac:dyDescent="0.3">
      <c r="B34" s="106" t="s">
        <v>44</v>
      </c>
      <c r="C34" s="8" t="s">
        <v>15</v>
      </c>
      <c r="D34" s="8" t="s">
        <v>16</v>
      </c>
      <c r="E34" s="8" t="s">
        <v>17</v>
      </c>
      <c r="F34" s="8" t="s">
        <v>18</v>
      </c>
      <c r="G34" s="8" t="s">
        <v>19</v>
      </c>
    </row>
    <row r="35" spans="2:7" ht="15.75" thickBot="1" x14ac:dyDescent="0.3">
      <c r="B35" s="107"/>
      <c r="C35" s="7">
        <v>24</v>
      </c>
      <c r="D35" s="7">
        <v>48</v>
      </c>
      <c r="E35" s="7">
        <v>67</v>
      </c>
      <c r="F35" s="13"/>
      <c r="G35" s="14"/>
    </row>
    <row r="36" spans="2:7" x14ac:dyDescent="0.25">
      <c r="B36" s="68" t="s">
        <v>108</v>
      </c>
    </row>
    <row r="38" spans="2:7" x14ac:dyDescent="0.25">
      <c r="B38" s="45" t="e">
        <f>+#REF!-Recaudación!#REF!</f>
        <v>#REF!</v>
      </c>
    </row>
  </sheetData>
  <mergeCells count="20">
    <mergeCell ref="B29:G29"/>
    <mergeCell ref="C30:G30"/>
    <mergeCell ref="C23:G23"/>
    <mergeCell ref="C24:G24"/>
    <mergeCell ref="B33:G33"/>
    <mergeCell ref="B34:B35"/>
    <mergeCell ref="E31:G31"/>
    <mergeCell ref="E32:G32"/>
    <mergeCell ref="B8:G8"/>
    <mergeCell ref="C10:G10"/>
    <mergeCell ref="E11:G11"/>
    <mergeCell ref="C12:G12"/>
    <mergeCell ref="C14:G14"/>
    <mergeCell ref="B15:B16"/>
    <mergeCell ref="B27:G27"/>
    <mergeCell ref="B1:G1"/>
    <mergeCell ref="B2:G2"/>
    <mergeCell ref="B4:G4"/>
    <mergeCell ref="B5:G5"/>
    <mergeCell ref="B6:G6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Q160"/>
  <sheetViews>
    <sheetView topLeftCell="A28" workbookViewId="0">
      <selection activeCell="G37" sqref="G37"/>
    </sheetView>
  </sheetViews>
  <sheetFormatPr baseColWidth="10" defaultRowHeight="15" x14ac:dyDescent="0.25"/>
  <cols>
    <col min="1" max="1" width="8" customWidth="1"/>
    <col min="2" max="2" width="17.85546875" customWidth="1"/>
    <col min="3" max="3" width="0.5703125" customWidth="1"/>
    <col min="5" max="5" width="15.140625" bestFit="1" customWidth="1"/>
    <col min="7" max="7" width="12.85546875" bestFit="1" customWidth="1"/>
    <col min="9" max="9" width="4.85546875" customWidth="1"/>
    <col min="11" max="11" width="12.85546875" bestFit="1" customWidth="1"/>
    <col min="13" max="13" width="12.85546875" bestFit="1" customWidth="1"/>
    <col min="15" max="15" width="12.85546875" bestFit="1" customWidth="1"/>
    <col min="17" max="17" width="12.85546875" bestFit="1" customWidth="1"/>
    <col min="19" max="19" width="12.85546875" bestFit="1" customWidth="1"/>
    <col min="22" max="22" width="12.85546875" bestFit="1" customWidth="1"/>
    <col min="23" max="24" width="12" bestFit="1" customWidth="1"/>
    <col min="25" max="25" width="12.85546875" bestFit="1" customWidth="1"/>
    <col min="29" max="29" width="12.85546875" bestFit="1" customWidth="1"/>
    <col min="30" max="31" width="12" bestFit="1" customWidth="1"/>
    <col min="32" max="32" width="12.85546875" bestFit="1" customWidth="1"/>
    <col min="36" max="36" width="12.85546875" bestFit="1" customWidth="1"/>
    <col min="37" max="38" width="12" bestFit="1" customWidth="1"/>
    <col min="39" max="39" width="12.85546875" bestFit="1" customWidth="1"/>
    <col min="40" max="40" width="12" bestFit="1" customWidth="1"/>
    <col min="42" max="42" width="12.85546875" bestFit="1" customWidth="1"/>
    <col min="43" max="44" width="12" bestFit="1" customWidth="1"/>
    <col min="45" max="45" width="12.85546875" bestFit="1" customWidth="1"/>
    <col min="48" max="48" width="12.85546875" bestFit="1" customWidth="1"/>
    <col min="49" max="50" width="12" bestFit="1" customWidth="1"/>
    <col min="51" max="51" width="12.85546875" bestFit="1" customWidth="1"/>
    <col min="52" max="52" width="12" bestFit="1" customWidth="1"/>
    <col min="55" max="55" width="12.85546875" bestFit="1" customWidth="1"/>
    <col min="57" max="57" width="12" bestFit="1" customWidth="1"/>
    <col min="58" max="58" width="12.85546875" bestFit="1" customWidth="1"/>
    <col min="63" max="63" width="12.85546875" bestFit="1" customWidth="1"/>
    <col min="64" max="65" width="12" bestFit="1" customWidth="1"/>
    <col min="66" max="66" width="12.85546875" bestFit="1" customWidth="1"/>
    <col min="67" max="67" width="11.5703125" bestFit="1" customWidth="1"/>
  </cols>
  <sheetData>
    <row r="1" spans="1:62" ht="18.75" x14ac:dyDescent="0.3">
      <c r="A1" s="89" t="s">
        <v>109</v>
      </c>
      <c r="B1" s="89"/>
      <c r="C1" s="89"/>
      <c r="D1" s="89"/>
      <c r="E1" s="89"/>
      <c r="F1" s="89"/>
      <c r="G1" s="89"/>
      <c r="H1" s="89"/>
      <c r="I1" s="89"/>
    </row>
    <row r="2" spans="1:62" ht="18.75" x14ac:dyDescent="0.3">
      <c r="A2" s="89" t="s">
        <v>110</v>
      </c>
      <c r="B2" s="89"/>
      <c r="C2" s="89"/>
      <c r="D2" s="89"/>
      <c r="E2" s="89"/>
      <c r="F2" s="89"/>
      <c r="G2" s="89"/>
      <c r="H2" s="89"/>
      <c r="I2" s="89"/>
    </row>
    <row r="4" spans="1:62" x14ac:dyDescent="0.25">
      <c r="B4" s="88"/>
      <c r="C4" s="88"/>
      <c r="D4" s="88"/>
      <c r="E4" s="88"/>
      <c r="F4" s="88"/>
      <c r="G4" s="88"/>
      <c r="I4" s="24"/>
      <c r="J4" s="24"/>
      <c r="K4" s="32"/>
      <c r="L4" s="32"/>
      <c r="M4" s="51"/>
      <c r="N4" s="51"/>
      <c r="O4" s="51"/>
      <c r="P4" s="56"/>
      <c r="Q4" s="60"/>
      <c r="R4" s="60"/>
      <c r="S4" s="77"/>
      <c r="T4" s="77"/>
      <c r="U4" s="60"/>
      <c r="V4" s="77"/>
      <c r="W4" s="77"/>
      <c r="X4" s="77"/>
      <c r="Y4" s="77"/>
      <c r="Z4" s="77"/>
      <c r="AA4" s="77"/>
      <c r="AB4" s="77"/>
      <c r="AC4" s="56"/>
      <c r="AD4" s="60"/>
      <c r="AE4" s="60"/>
      <c r="AF4" s="60"/>
      <c r="AG4" s="60"/>
      <c r="AH4" s="71"/>
      <c r="AI4" s="60"/>
      <c r="AJ4" s="56"/>
      <c r="AK4" s="56"/>
      <c r="AL4" s="56"/>
      <c r="AM4" s="56"/>
      <c r="AN4" s="56"/>
      <c r="AO4" s="56"/>
      <c r="AP4" s="51"/>
      <c r="AQ4" s="51"/>
      <c r="AR4" s="51"/>
      <c r="AS4" s="51"/>
      <c r="AT4" s="51"/>
      <c r="AU4" s="51"/>
      <c r="AV4" s="32"/>
      <c r="AW4" s="32"/>
      <c r="AX4" s="32"/>
      <c r="AY4" s="32"/>
      <c r="AZ4" s="32"/>
      <c r="BA4" s="47"/>
      <c r="BB4" s="32"/>
      <c r="BC4" s="24"/>
      <c r="BD4" s="24"/>
      <c r="BE4" s="24"/>
      <c r="BF4" s="24"/>
      <c r="BG4" s="24"/>
      <c r="BH4" s="24"/>
      <c r="BI4" s="24"/>
      <c r="BJ4" s="24"/>
    </row>
    <row r="5" spans="1:62" x14ac:dyDescent="0.25">
      <c r="B5" s="90" t="s">
        <v>0</v>
      </c>
      <c r="C5" s="90"/>
      <c r="D5" s="90"/>
      <c r="E5" s="90"/>
      <c r="F5" s="90"/>
      <c r="G5" s="90"/>
      <c r="I5" s="25"/>
      <c r="J5" s="25"/>
      <c r="K5" s="33"/>
      <c r="L5" s="33"/>
      <c r="M5" s="52"/>
      <c r="N5" s="52"/>
      <c r="O5" s="52"/>
      <c r="P5" s="57"/>
      <c r="Q5" s="61"/>
      <c r="R5" s="61"/>
      <c r="S5" s="78"/>
      <c r="T5" s="78"/>
      <c r="U5" s="61"/>
      <c r="V5" s="78"/>
      <c r="W5" s="78"/>
      <c r="X5" s="78"/>
      <c r="Y5" s="78"/>
      <c r="Z5" s="78"/>
      <c r="AA5" s="78"/>
      <c r="AB5" s="78"/>
      <c r="AC5" s="57"/>
      <c r="AD5" s="61"/>
      <c r="AE5" s="61"/>
      <c r="AF5" s="61"/>
      <c r="AG5" s="61"/>
      <c r="AH5" s="72"/>
      <c r="AI5" s="61"/>
      <c r="AJ5" s="57"/>
      <c r="AK5" s="57"/>
      <c r="AL5" s="57"/>
      <c r="AM5" s="57"/>
      <c r="AN5" s="57"/>
      <c r="AO5" s="57"/>
      <c r="AP5" s="52"/>
      <c r="AQ5" s="52"/>
      <c r="AR5" s="52"/>
      <c r="AS5" s="52"/>
      <c r="AT5" s="52"/>
      <c r="AU5" s="52"/>
      <c r="AV5" s="33"/>
      <c r="AW5" s="33"/>
      <c r="AX5" s="33"/>
      <c r="AY5" s="33"/>
      <c r="AZ5" s="33"/>
      <c r="BA5" s="48"/>
      <c r="BB5" s="33"/>
      <c r="BC5" s="25"/>
      <c r="BD5" s="25"/>
      <c r="BE5" s="25"/>
      <c r="BF5" s="25"/>
      <c r="BG5" s="25"/>
      <c r="BH5" s="25"/>
      <c r="BI5" s="25"/>
      <c r="BJ5" s="25"/>
    </row>
    <row r="6" spans="1:62" x14ac:dyDescent="0.25">
      <c r="B6" s="88" t="s">
        <v>111</v>
      </c>
      <c r="C6" s="88"/>
      <c r="D6" s="88"/>
      <c r="E6" s="88"/>
      <c r="F6" s="88"/>
      <c r="G6" s="88"/>
      <c r="I6" s="26"/>
      <c r="J6" s="26"/>
      <c r="K6" s="31"/>
      <c r="L6" s="31"/>
      <c r="M6" s="50"/>
      <c r="N6" s="50"/>
      <c r="O6" s="50"/>
      <c r="P6" s="55"/>
      <c r="Q6" s="62"/>
      <c r="R6" s="62"/>
      <c r="S6" s="76"/>
      <c r="T6" s="76"/>
      <c r="U6" s="62"/>
      <c r="V6" s="76"/>
      <c r="W6" s="76"/>
      <c r="X6" s="76"/>
      <c r="Y6" s="76"/>
      <c r="Z6" s="76"/>
      <c r="AA6" s="76"/>
      <c r="AB6" s="76"/>
      <c r="AC6" s="55"/>
      <c r="AD6" s="62"/>
      <c r="AE6" s="62"/>
      <c r="AF6" s="62"/>
      <c r="AG6" s="62"/>
      <c r="AH6" s="70"/>
      <c r="AI6" s="62"/>
      <c r="AJ6" s="55"/>
      <c r="AK6" s="55"/>
      <c r="AL6" s="55"/>
      <c r="AM6" s="55"/>
      <c r="AN6" s="55"/>
      <c r="AO6" s="55"/>
      <c r="AP6" s="50"/>
      <c r="AQ6" s="50"/>
      <c r="AR6" s="50"/>
      <c r="AS6" s="50"/>
      <c r="AT6" s="50"/>
      <c r="AU6" s="50"/>
      <c r="AV6" s="31"/>
      <c r="AW6" s="31"/>
      <c r="AX6" s="31"/>
      <c r="AY6" s="31"/>
      <c r="AZ6" s="31"/>
      <c r="BA6" s="46"/>
      <c r="BB6" s="31"/>
      <c r="BC6" s="26"/>
      <c r="BD6" s="26"/>
      <c r="BE6" s="26"/>
      <c r="BF6" s="26"/>
      <c r="BG6" s="26"/>
      <c r="BH6" s="26"/>
      <c r="BI6" s="26"/>
      <c r="BJ6" s="26"/>
    </row>
    <row r="7" spans="1:62" ht="15.75" thickBot="1" x14ac:dyDescent="0.3">
      <c r="B7" s="131"/>
      <c r="C7" s="13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5.75" thickBot="1" x14ac:dyDescent="0.3">
      <c r="B8" s="119" t="s">
        <v>2</v>
      </c>
      <c r="C8" s="120"/>
      <c r="D8" s="103" t="s">
        <v>69</v>
      </c>
      <c r="E8" s="104"/>
      <c r="F8" s="104"/>
      <c r="G8" s="104"/>
      <c r="H8" s="105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</row>
    <row r="9" spans="1:62" ht="25.5" customHeight="1" thickBot="1" x14ac:dyDescent="0.3">
      <c r="B9" s="119" t="s">
        <v>3</v>
      </c>
      <c r="C9" s="120"/>
      <c r="D9" s="4" t="s">
        <v>4</v>
      </c>
      <c r="E9" s="5" t="s">
        <v>5</v>
      </c>
      <c r="F9" s="93" t="s">
        <v>64</v>
      </c>
      <c r="G9" s="94"/>
      <c r="H9" s="95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</row>
    <row r="10" spans="1:62" ht="25.5" customHeight="1" thickBot="1" x14ac:dyDescent="0.3">
      <c r="B10" s="119" t="s">
        <v>6</v>
      </c>
      <c r="C10" s="120"/>
      <c r="D10" s="93" t="s">
        <v>92</v>
      </c>
      <c r="E10" s="94"/>
      <c r="F10" s="94"/>
      <c r="G10" s="94"/>
      <c r="H10" s="95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</row>
    <row r="11" spans="1:62" ht="15.75" thickBot="1" x14ac:dyDescent="0.3">
      <c r="B11" s="119" t="s">
        <v>7</v>
      </c>
      <c r="C11" s="120"/>
      <c r="D11" s="6" t="s">
        <v>8</v>
      </c>
      <c r="E11" s="5" t="s">
        <v>9</v>
      </c>
      <c r="F11" s="7" t="s">
        <v>70</v>
      </c>
      <c r="G11" s="5" t="s">
        <v>11</v>
      </c>
      <c r="H11" s="7" t="s">
        <v>12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</row>
    <row r="12" spans="1:62" ht="25.5" customHeight="1" thickBot="1" x14ac:dyDescent="0.3">
      <c r="B12" s="119" t="s">
        <v>13</v>
      </c>
      <c r="C12" s="120"/>
      <c r="D12" s="93" t="s">
        <v>71</v>
      </c>
      <c r="E12" s="94"/>
      <c r="F12" s="94"/>
      <c r="G12" s="94"/>
      <c r="H12" s="95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ht="15.75" thickBot="1" x14ac:dyDescent="0.3">
      <c r="B13" s="123" t="s">
        <v>14</v>
      </c>
      <c r="C13" s="124"/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</row>
    <row r="14" spans="1:62" ht="15.75" thickBot="1" x14ac:dyDescent="0.3">
      <c r="B14" s="125"/>
      <c r="C14" s="126"/>
      <c r="D14" s="7">
        <v>25</v>
      </c>
      <c r="E14" s="7">
        <v>50</v>
      </c>
      <c r="F14" s="7">
        <v>75</v>
      </c>
      <c r="G14" s="7">
        <v>99</v>
      </c>
      <c r="H14" s="7">
        <v>99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</row>
    <row r="15" spans="1:62" ht="15.75" thickBot="1" x14ac:dyDescent="0.3">
      <c r="B15" s="127" t="s">
        <v>102</v>
      </c>
      <c r="C15" s="128"/>
      <c r="D15" s="7">
        <v>19</v>
      </c>
      <c r="E15" s="7">
        <v>41</v>
      </c>
      <c r="F15" s="7">
        <v>60</v>
      </c>
      <c r="G15" s="7">
        <v>72</v>
      </c>
      <c r="H15" s="7">
        <v>72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</row>
    <row r="16" spans="1:62" ht="15.75" thickBot="1" x14ac:dyDescent="0.3">
      <c r="B16" s="127" t="s">
        <v>95</v>
      </c>
      <c r="C16" s="128"/>
      <c r="D16" s="7">
        <v>25</v>
      </c>
      <c r="E16" s="7">
        <v>46</v>
      </c>
      <c r="F16" s="7">
        <v>66</v>
      </c>
      <c r="G16" s="7">
        <v>95</v>
      </c>
      <c r="H16" s="7">
        <v>95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</row>
    <row r="17" spans="2:62" ht="15.75" thickBot="1" x14ac:dyDescent="0.3">
      <c r="B17" s="127" t="s">
        <v>94</v>
      </c>
      <c r="C17" s="128"/>
      <c r="D17" s="7"/>
      <c r="E17" s="7"/>
      <c r="F17" s="7"/>
      <c r="G17" s="7"/>
      <c r="H17" s="7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pans="2:62" ht="15.75" thickBot="1" x14ac:dyDescent="0.3">
      <c r="B18" s="127" t="s">
        <v>20</v>
      </c>
      <c r="C18" s="128"/>
      <c r="D18" s="6">
        <v>24</v>
      </c>
      <c r="E18" s="7">
        <v>49</v>
      </c>
      <c r="F18" s="7">
        <v>73</v>
      </c>
      <c r="G18" s="7">
        <v>99</v>
      </c>
      <c r="H18" s="7">
        <v>99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</row>
    <row r="19" spans="2:62" ht="15.75" thickBot="1" x14ac:dyDescent="0.3">
      <c r="B19" s="119" t="s">
        <v>21</v>
      </c>
      <c r="C19" s="120"/>
      <c r="D19" s="6">
        <v>23</v>
      </c>
      <c r="E19" s="7">
        <v>48</v>
      </c>
      <c r="F19" s="7">
        <v>72</v>
      </c>
      <c r="G19" s="7">
        <v>98</v>
      </c>
      <c r="H19" s="7">
        <v>98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</row>
    <row r="20" spans="2:62" ht="26.25" thickBot="1" x14ac:dyDescent="0.3">
      <c r="B20" s="129" t="s">
        <v>22</v>
      </c>
      <c r="C20" s="130"/>
      <c r="D20" s="6" t="s">
        <v>23</v>
      </c>
      <c r="E20" s="10" t="s">
        <v>24</v>
      </c>
      <c r="F20" s="6" t="s">
        <v>72</v>
      </c>
      <c r="G20" s="10" t="s">
        <v>26</v>
      </c>
      <c r="H20" s="6" t="s">
        <v>27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</row>
    <row r="21" spans="2:62" ht="15.75" thickBot="1" x14ac:dyDescent="0.3">
      <c r="B21" s="129" t="s">
        <v>28</v>
      </c>
      <c r="C21" s="130"/>
      <c r="D21" s="96" t="s">
        <v>29</v>
      </c>
      <c r="E21" s="97"/>
      <c r="F21" s="97"/>
      <c r="G21" s="97"/>
      <c r="H21" s="98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</row>
    <row r="22" spans="2:62" ht="15.75" thickBot="1" x14ac:dyDescent="0.3">
      <c r="B22" s="129" t="s">
        <v>30</v>
      </c>
      <c r="C22" s="130"/>
      <c r="D22" s="93" t="s">
        <v>73</v>
      </c>
      <c r="E22" s="94"/>
      <c r="F22" s="94"/>
      <c r="G22" s="94"/>
      <c r="H22" s="95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</row>
    <row r="23" spans="2:62" ht="26.25" thickBot="1" x14ac:dyDescent="0.3">
      <c r="B23" s="129" t="s">
        <v>31</v>
      </c>
      <c r="C23" s="130"/>
      <c r="D23" s="11" t="s">
        <v>74</v>
      </c>
      <c r="E23" s="10" t="s">
        <v>24</v>
      </c>
      <c r="F23" s="6" t="s">
        <v>75</v>
      </c>
      <c r="G23" s="10" t="s">
        <v>32</v>
      </c>
      <c r="H23" s="6" t="s">
        <v>51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</row>
    <row r="24" spans="2:62" ht="26.25" thickBot="1" x14ac:dyDescent="0.3">
      <c r="B24" s="129" t="s">
        <v>33</v>
      </c>
      <c r="C24" s="130"/>
      <c r="D24" s="11" t="s">
        <v>76</v>
      </c>
      <c r="E24" s="10" t="s">
        <v>24</v>
      </c>
      <c r="F24" s="6" t="s">
        <v>75</v>
      </c>
      <c r="G24" s="10" t="s">
        <v>32</v>
      </c>
      <c r="H24" s="6" t="s">
        <v>51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2:62" ht="15.75" thickBot="1" x14ac:dyDescent="0.3">
      <c r="B25" s="99" t="s">
        <v>34</v>
      </c>
      <c r="C25" s="100"/>
      <c r="D25" s="100"/>
      <c r="E25" s="100"/>
      <c r="F25" s="100"/>
      <c r="G25" s="100"/>
      <c r="H25" s="101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2:62" ht="15.75" thickBot="1" x14ac:dyDescent="0.3">
      <c r="B26" s="9" t="s">
        <v>35</v>
      </c>
      <c r="C26" s="121">
        <f>+-10%</f>
        <v>-0.1</v>
      </c>
      <c r="D26" s="122"/>
      <c r="E26" s="10" t="s">
        <v>36</v>
      </c>
      <c r="F26" s="7">
        <f>+-20%</f>
        <v>-0.2</v>
      </c>
      <c r="G26" s="10" t="s">
        <v>37</v>
      </c>
      <c r="H26" s="7" t="s">
        <v>38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pans="2:62" ht="15.75" thickBot="1" x14ac:dyDescent="0.3">
      <c r="B27" s="99" t="s">
        <v>39</v>
      </c>
      <c r="C27" s="100"/>
      <c r="D27" s="100"/>
      <c r="E27" s="100"/>
      <c r="F27" s="100"/>
      <c r="G27" s="100"/>
      <c r="H27" s="101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pans="2:62" ht="15.75" thickBot="1" x14ac:dyDescent="0.3">
      <c r="B28" s="9" t="s">
        <v>40</v>
      </c>
      <c r="C28" s="93" t="s">
        <v>77</v>
      </c>
      <c r="D28" s="94"/>
      <c r="E28" s="94"/>
      <c r="F28" s="94"/>
      <c r="G28" s="94"/>
      <c r="H28" s="95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pans="2:62" ht="15.75" thickBot="1" x14ac:dyDescent="0.3">
      <c r="B29" s="133" t="s">
        <v>41</v>
      </c>
      <c r="C29" s="134"/>
      <c r="D29" s="12">
        <v>45535</v>
      </c>
      <c r="E29" s="10" t="s">
        <v>42</v>
      </c>
      <c r="F29" s="93" t="s">
        <v>54</v>
      </c>
      <c r="G29" s="94"/>
      <c r="H29" s="95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2:62" ht="15.75" thickBot="1" x14ac:dyDescent="0.3">
      <c r="B30" s="133" t="s">
        <v>43</v>
      </c>
      <c r="C30" s="134"/>
      <c r="D30" s="12">
        <v>45751</v>
      </c>
      <c r="E30" s="10" t="s">
        <v>42</v>
      </c>
      <c r="F30" s="93" t="s">
        <v>54</v>
      </c>
      <c r="G30" s="94"/>
      <c r="H30" s="95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pans="2:62" ht="15.75" thickBot="1" x14ac:dyDescent="0.3">
      <c r="B31" s="99" t="s">
        <v>107</v>
      </c>
      <c r="C31" s="100"/>
      <c r="D31" s="100"/>
      <c r="E31" s="100"/>
      <c r="F31" s="100"/>
      <c r="G31" s="100"/>
      <c r="H31" s="101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2:62" ht="15.75" thickBot="1" x14ac:dyDescent="0.3">
      <c r="B32" s="106" t="s">
        <v>44</v>
      </c>
      <c r="C32" s="135" t="s">
        <v>15</v>
      </c>
      <c r="D32" s="136"/>
      <c r="E32" s="8" t="s">
        <v>16</v>
      </c>
      <c r="F32" s="8" t="s">
        <v>17</v>
      </c>
      <c r="G32" s="8" t="s">
        <v>18</v>
      </c>
      <c r="H32" s="8" t="s">
        <v>19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65">
        <v>246875272.68000001</v>
      </c>
      <c r="AH32" s="65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pans="2:62" ht="15.75" thickBot="1" x14ac:dyDescent="0.3">
      <c r="B33" s="107"/>
      <c r="C33" s="137">
        <v>17</v>
      </c>
      <c r="D33" s="138"/>
      <c r="E33" s="7">
        <v>34</v>
      </c>
      <c r="F33" s="7">
        <v>48</v>
      </c>
      <c r="G33" s="13"/>
      <c r="H33" s="13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2:62" x14ac:dyDescent="0.25">
      <c r="B34" s="68" t="s">
        <v>108</v>
      </c>
      <c r="C34" s="69"/>
      <c r="D34" s="6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2:62" ht="71.25" customHeight="1" x14ac:dyDescent="0.25">
      <c r="B35" s="132" t="s">
        <v>103</v>
      </c>
      <c r="C35" s="132"/>
      <c r="D35" s="132"/>
      <c r="E35" s="132"/>
      <c r="F35" s="132"/>
      <c r="G35" s="132"/>
      <c r="H35" s="132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2:62" ht="71.25" customHeight="1" x14ac:dyDescent="0.25">
      <c r="B36" s="86"/>
      <c r="C36" s="86"/>
      <c r="D36" s="86"/>
      <c r="E36" s="86"/>
      <c r="F36" s="86"/>
      <c r="G36" s="86"/>
      <c r="H36" s="86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</row>
    <row r="37" spans="2:62" ht="71.25" customHeight="1" x14ac:dyDescent="0.25">
      <c r="B37" s="86"/>
      <c r="C37" s="86"/>
      <c r="D37" s="86"/>
      <c r="E37" s="86"/>
      <c r="F37" s="86"/>
      <c r="G37" s="86"/>
      <c r="H37" s="86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2:62" ht="71.25" customHeight="1" x14ac:dyDescent="0.25">
      <c r="B38" s="86"/>
      <c r="C38" s="86"/>
      <c r="D38" s="86"/>
      <c r="E38" s="86"/>
      <c r="F38" s="86"/>
      <c r="G38" s="86"/>
      <c r="H38" s="8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39" spans="2:62" ht="71.25" customHeight="1" x14ac:dyDescent="0.25">
      <c r="B39" s="86"/>
      <c r="C39" s="86"/>
      <c r="D39" s="86"/>
      <c r="E39" s="86"/>
      <c r="F39" s="86"/>
      <c r="G39" s="86"/>
      <c r="H39" s="86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2:62" ht="71.25" customHeight="1" x14ac:dyDescent="0.25">
      <c r="B40" s="86"/>
      <c r="C40" s="86"/>
      <c r="D40" s="86"/>
      <c r="E40" s="86"/>
      <c r="F40" s="86"/>
      <c r="G40" s="86"/>
      <c r="H40" s="86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2:62" ht="71.25" customHeight="1" x14ac:dyDescent="0.25">
      <c r="B41" s="86"/>
      <c r="C41" s="86"/>
      <c r="D41" s="86"/>
      <c r="E41" s="86"/>
      <c r="F41" s="86"/>
      <c r="G41" s="86"/>
      <c r="H41" s="8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</row>
    <row r="42" spans="2:62" ht="71.25" customHeight="1" x14ac:dyDescent="0.25">
      <c r="B42" s="86"/>
      <c r="C42" s="86"/>
      <c r="D42" s="86"/>
      <c r="E42" s="86"/>
      <c r="F42" s="86"/>
      <c r="G42" s="86"/>
      <c r="H42" s="86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</row>
    <row r="43" spans="2:62" ht="71.25" customHeight="1" x14ac:dyDescent="0.25">
      <c r="B43" s="86"/>
      <c r="C43" s="86"/>
      <c r="D43" s="86"/>
      <c r="E43" s="86"/>
      <c r="F43" s="86"/>
      <c r="G43" s="86"/>
      <c r="H43" s="86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2:62" ht="71.25" customHeight="1" x14ac:dyDescent="0.25">
      <c r="B44" s="86"/>
      <c r="C44" s="86"/>
      <c r="D44" s="86"/>
      <c r="E44" s="86"/>
      <c r="F44" s="86"/>
      <c r="G44" s="86"/>
      <c r="H44" s="86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5" spans="2:62" ht="71.25" customHeight="1" x14ac:dyDescent="0.25">
      <c r="B45" s="86"/>
      <c r="C45" s="86"/>
      <c r="D45" s="86"/>
      <c r="E45" s="86"/>
      <c r="F45" s="86"/>
      <c r="G45" s="86"/>
      <c r="H45" s="86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2:62" ht="71.25" customHeight="1" x14ac:dyDescent="0.25">
      <c r="B46" s="86"/>
      <c r="C46" s="86"/>
      <c r="D46" s="86"/>
      <c r="E46" s="86"/>
      <c r="F46" s="86"/>
      <c r="G46" s="86"/>
      <c r="H46" s="86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</row>
    <row r="47" spans="2:62" ht="71.25" customHeight="1" x14ac:dyDescent="0.25">
      <c r="B47" s="86"/>
      <c r="C47" s="86"/>
      <c r="D47" s="86"/>
      <c r="E47" s="86"/>
      <c r="F47" s="86"/>
      <c r="G47" s="86"/>
      <c r="H47" s="86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2:62" ht="71.25" customHeight="1" x14ac:dyDescent="0.25">
      <c r="B48" s="86"/>
      <c r="C48" s="86"/>
      <c r="D48" s="86"/>
      <c r="E48" s="86"/>
      <c r="F48" s="86"/>
      <c r="G48" s="86"/>
      <c r="H48" s="86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</row>
    <row r="49" spans="2:62" ht="71.25" customHeight="1" x14ac:dyDescent="0.25">
      <c r="B49" s="86"/>
      <c r="C49" s="86"/>
      <c r="D49" s="86"/>
      <c r="E49" s="86"/>
      <c r="F49" s="86"/>
      <c r="G49" s="86"/>
      <c r="H49" s="86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2:62" ht="71.25" customHeight="1" x14ac:dyDescent="0.25">
      <c r="B50" s="86"/>
      <c r="C50" s="86"/>
      <c r="D50" s="86"/>
      <c r="E50" s="86"/>
      <c r="F50" s="86"/>
      <c r="G50" s="86"/>
      <c r="H50" s="86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</row>
    <row r="51" spans="2:62" ht="71.25" customHeight="1" x14ac:dyDescent="0.25">
      <c r="B51" s="86"/>
      <c r="C51" s="86"/>
      <c r="D51" s="86"/>
      <c r="E51" s="86"/>
      <c r="F51" s="86"/>
      <c r="G51" s="86"/>
      <c r="H51" s="86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</row>
    <row r="52" spans="2:62" ht="71.25" customHeight="1" x14ac:dyDescent="0.25">
      <c r="B52" s="86"/>
      <c r="C52" s="86"/>
      <c r="D52" s="86"/>
      <c r="E52" s="86"/>
      <c r="F52" s="86"/>
      <c r="G52" s="86"/>
      <c r="H52" s="86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</row>
    <row r="53" spans="2:62" ht="71.25" customHeight="1" x14ac:dyDescent="0.25">
      <c r="B53" s="86"/>
      <c r="C53" s="86"/>
      <c r="D53" s="86"/>
      <c r="E53" s="86"/>
      <c r="F53" s="86"/>
      <c r="G53" s="86"/>
      <c r="H53" s="86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</row>
    <row r="54" spans="2:62" ht="71.25" customHeight="1" x14ac:dyDescent="0.25">
      <c r="B54" s="86"/>
      <c r="C54" s="86"/>
      <c r="D54" s="86"/>
      <c r="E54" s="86"/>
      <c r="F54" s="86"/>
      <c r="G54" s="86"/>
      <c r="H54" s="8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</row>
    <row r="55" spans="2:62" ht="71.25" customHeight="1" x14ac:dyDescent="0.25">
      <c r="B55" s="86"/>
      <c r="C55" s="86"/>
      <c r="D55" s="86"/>
      <c r="E55" s="86"/>
      <c r="F55" s="86"/>
      <c r="G55" s="86"/>
      <c r="H55" s="86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</row>
    <row r="56" spans="2:62" ht="71.25" customHeight="1" x14ac:dyDescent="0.25">
      <c r="B56" s="86"/>
      <c r="C56" s="86"/>
      <c r="D56" s="86"/>
      <c r="E56" s="86"/>
      <c r="F56" s="86"/>
      <c r="G56" s="86"/>
      <c r="H56" s="86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</row>
    <row r="57" spans="2:62" ht="71.25" customHeight="1" x14ac:dyDescent="0.25">
      <c r="B57" s="86"/>
      <c r="C57" s="86"/>
      <c r="D57" s="86"/>
      <c r="E57" s="86"/>
      <c r="F57" s="86"/>
      <c r="G57" s="86"/>
      <c r="H57" s="8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</row>
    <row r="58" spans="2:62" ht="71.25" customHeight="1" x14ac:dyDescent="0.25">
      <c r="B58" s="86"/>
      <c r="C58" s="86"/>
      <c r="D58" s="86"/>
      <c r="E58" s="86"/>
      <c r="F58" s="86"/>
      <c r="G58" s="86"/>
      <c r="H58" s="86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</row>
    <row r="59" spans="2:62" ht="71.25" customHeight="1" x14ac:dyDescent="0.25">
      <c r="B59" s="86"/>
      <c r="C59" s="86"/>
      <c r="D59" s="86"/>
      <c r="E59" s="86"/>
      <c r="F59" s="86"/>
      <c r="G59" s="86"/>
      <c r="H59" s="86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</row>
    <row r="60" spans="2:62" ht="71.25" customHeight="1" x14ac:dyDescent="0.25">
      <c r="B60" s="86"/>
      <c r="C60" s="86"/>
      <c r="D60" s="86"/>
      <c r="E60" s="86"/>
      <c r="F60" s="86"/>
      <c r="G60" s="86"/>
      <c r="H60" s="86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</row>
    <row r="61" spans="2:62" ht="71.25" customHeight="1" x14ac:dyDescent="0.25">
      <c r="B61" s="86"/>
      <c r="C61" s="86"/>
      <c r="D61" s="86"/>
      <c r="E61" s="86"/>
      <c r="F61" s="86"/>
      <c r="G61" s="86"/>
      <c r="H61" s="86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</row>
    <row r="62" spans="2:62" ht="71.25" customHeight="1" x14ac:dyDescent="0.25">
      <c r="B62" s="86"/>
      <c r="C62" s="86"/>
      <c r="D62" s="86"/>
      <c r="E62" s="86"/>
      <c r="F62" s="86"/>
      <c r="G62" s="86"/>
      <c r="H62" s="86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</row>
    <row r="63" spans="2:62" ht="71.25" customHeight="1" x14ac:dyDescent="0.25">
      <c r="B63" s="86"/>
      <c r="C63" s="86"/>
      <c r="D63" s="86"/>
      <c r="E63" s="86"/>
      <c r="F63" s="86"/>
      <c r="G63" s="86"/>
      <c r="H63" s="86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</row>
    <row r="64" spans="2:62" ht="71.25" customHeight="1" x14ac:dyDescent="0.25">
      <c r="B64" s="86"/>
      <c r="C64" s="86"/>
      <c r="D64" s="86"/>
      <c r="E64" s="86"/>
      <c r="F64" s="86"/>
      <c r="G64" s="86"/>
      <c r="H64" s="86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</row>
    <row r="65" spans="2:62" ht="71.25" customHeight="1" x14ac:dyDescent="0.25">
      <c r="B65" s="86"/>
      <c r="C65" s="86"/>
      <c r="D65" s="86"/>
      <c r="E65" s="86"/>
      <c r="F65" s="86"/>
      <c r="G65" s="86"/>
      <c r="H65" s="8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</row>
    <row r="66" spans="2:62" ht="71.25" customHeight="1" x14ac:dyDescent="0.25">
      <c r="B66" s="86"/>
      <c r="C66" s="86"/>
      <c r="D66" s="86"/>
      <c r="E66" s="86"/>
      <c r="F66" s="86"/>
      <c r="G66" s="86"/>
      <c r="H66" s="8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</row>
    <row r="67" spans="2:62" ht="71.25" customHeight="1" x14ac:dyDescent="0.25">
      <c r="B67" s="86"/>
      <c r="C67" s="86"/>
      <c r="D67" s="86"/>
      <c r="E67" s="86"/>
      <c r="F67" s="86"/>
      <c r="G67" s="86"/>
      <c r="H67" s="8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</row>
    <row r="68" spans="2:62" ht="71.25" customHeight="1" x14ac:dyDescent="0.25">
      <c r="B68" s="86"/>
      <c r="C68" s="86"/>
      <c r="D68" s="86"/>
      <c r="E68" s="86"/>
      <c r="F68" s="86"/>
      <c r="G68" s="86"/>
      <c r="H68" s="86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</row>
    <row r="69" spans="2:62" ht="71.25" customHeight="1" x14ac:dyDescent="0.25">
      <c r="B69" s="86"/>
      <c r="C69" s="86"/>
      <c r="D69" s="86"/>
      <c r="E69" s="86"/>
      <c r="F69" s="86"/>
      <c r="G69" s="86"/>
      <c r="H69" s="86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</row>
    <row r="70" spans="2:62" ht="71.25" customHeight="1" x14ac:dyDescent="0.25">
      <c r="B70" s="86"/>
      <c r="C70" s="86"/>
      <c r="D70" s="86"/>
      <c r="E70" s="86"/>
      <c r="F70" s="86"/>
      <c r="G70" s="86"/>
      <c r="H70" s="86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</row>
    <row r="71" spans="2:62" ht="71.25" customHeight="1" x14ac:dyDescent="0.25">
      <c r="B71" s="86"/>
      <c r="C71" s="86"/>
      <c r="D71" s="86"/>
      <c r="E71" s="86"/>
      <c r="F71" s="86"/>
      <c r="G71" s="86"/>
      <c r="H71" s="86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</row>
    <row r="72" spans="2:62" ht="71.25" customHeight="1" x14ac:dyDescent="0.25">
      <c r="B72" s="86"/>
      <c r="C72" s="86"/>
      <c r="D72" s="86"/>
      <c r="E72" s="86"/>
      <c r="F72" s="86"/>
      <c r="G72" s="86"/>
      <c r="H72" s="86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</row>
    <row r="73" spans="2:62" ht="71.25" customHeight="1" x14ac:dyDescent="0.25">
      <c r="B73" s="86"/>
      <c r="C73" s="86"/>
      <c r="D73" s="86"/>
      <c r="E73" s="86"/>
      <c r="F73" s="86"/>
      <c r="G73" s="86"/>
      <c r="H73" s="86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</row>
    <row r="74" spans="2:62" ht="71.25" customHeight="1" x14ac:dyDescent="0.25">
      <c r="B74" s="86"/>
      <c r="C74" s="86"/>
      <c r="D74" s="86"/>
      <c r="E74" s="86"/>
      <c r="F74" s="86"/>
      <c r="G74" s="86"/>
      <c r="H74" s="86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</row>
    <row r="75" spans="2:62" ht="71.25" customHeight="1" x14ac:dyDescent="0.25">
      <c r="B75" s="86"/>
      <c r="C75" s="86"/>
      <c r="D75" s="86"/>
      <c r="E75" s="86"/>
      <c r="F75" s="86"/>
      <c r="G75" s="86"/>
      <c r="H75" s="8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</row>
    <row r="76" spans="2:62" ht="71.25" customHeight="1" x14ac:dyDescent="0.25">
      <c r="B76" s="86"/>
      <c r="C76" s="86"/>
      <c r="D76" s="86"/>
      <c r="E76" s="86"/>
      <c r="F76" s="86"/>
      <c r="G76" s="86"/>
      <c r="H76" s="8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</row>
    <row r="77" spans="2:62" ht="71.25" customHeight="1" x14ac:dyDescent="0.25">
      <c r="B77" s="86"/>
      <c r="C77" s="86"/>
      <c r="D77" s="86"/>
      <c r="E77" s="86"/>
      <c r="F77" s="86"/>
      <c r="G77" s="86"/>
      <c r="H77" s="86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</row>
    <row r="78" spans="2:62" ht="71.25" customHeight="1" x14ac:dyDescent="0.25">
      <c r="B78" s="86"/>
      <c r="C78" s="86"/>
      <c r="D78" s="86"/>
      <c r="E78" s="86"/>
      <c r="F78" s="86"/>
      <c r="G78" s="86"/>
      <c r="H78" s="86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</row>
    <row r="79" spans="2:62" ht="71.25" customHeight="1" x14ac:dyDescent="0.25">
      <c r="B79" s="86"/>
      <c r="C79" s="86"/>
      <c r="D79" s="86"/>
      <c r="E79" s="86"/>
      <c r="F79" s="86"/>
      <c r="G79" s="86"/>
      <c r="H79" s="8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</row>
    <row r="80" spans="2:62" ht="71.25" customHeight="1" x14ac:dyDescent="0.25">
      <c r="B80" s="86"/>
      <c r="C80" s="86"/>
      <c r="D80" s="86"/>
      <c r="E80" s="86"/>
      <c r="F80" s="86"/>
      <c r="G80" s="86"/>
      <c r="H80" s="86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</row>
    <row r="81" spans="1:69" ht="71.25" customHeight="1" x14ac:dyDescent="0.25">
      <c r="B81" s="86"/>
      <c r="C81" s="86"/>
      <c r="D81" s="86"/>
      <c r="E81" s="86"/>
      <c r="F81" s="86"/>
      <c r="G81" s="86"/>
      <c r="H81" s="86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</row>
    <row r="82" spans="1:69" ht="71.25" customHeight="1" x14ac:dyDescent="0.25">
      <c r="B82" s="86"/>
      <c r="C82" s="86"/>
      <c r="D82" s="86"/>
      <c r="E82" s="86"/>
      <c r="F82" s="86"/>
      <c r="G82" s="86"/>
      <c r="H82" s="8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</row>
    <row r="83" spans="1:69" ht="71.25" customHeight="1" x14ac:dyDescent="0.25">
      <c r="B83" s="86"/>
      <c r="C83" s="86"/>
      <c r="D83" s="86"/>
      <c r="E83" s="86"/>
      <c r="F83" s="86"/>
      <c r="G83" s="86"/>
      <c r="H83" s="86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</row>
    <row r="84" spans="1:69" ht="71.25" customHeight="1" x14ac:dyDescent="0.25">
      <c r="B84" s="86"/>
      <c r="C84" s="86"/>
      <c r="D84" s="86"/>
      <c r="E84" s="86"/>
      <c r="F84" s="86"/>
      <c r="G84" s="86"/>
      <c r="H84" s="86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</row>
    <row r="85" spans="1:69" ht="71.25" customHeight="1" x14ac:dyDescent="0.25">
      <c r="B85" s="86"/>
      <c r="C85" s="86"/>
      <c r="D85" s="86"/>
      <c r="E85" s="86"/>
      <c r="F85" s="86"/>
      <c r="G85" s="86"/>
      <c r="H85" s="86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</row>
    <row r="86" spans="1:69" x14ac:dyDescent="0.25"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15">
        <v>2025</v>
      </c>
      <c r="W86" s="115"/>
      <c r="X86" s="115"/>
      <c r="Y86" s="115"/>
      <c r="Z86" s="115"/>
      <c r="AA86" s="81"/>
      <c r="AB86" s="17"/>
      <c r="AC86" s="114">
        <v>2024</v>
      </c>
      <c r="AD86" s="114"/>
      <c r="AE86" s="114"/>
      <c r="AF86" s="114"/>
      <c r="AG86" s="114"/>
      <c r="AH86" s="74"/>
      <c r="AI86" s="17"/>
      <c r="AJ86" s="113">
        <v>2023</v>
      </c>
      <c r="AK86" s="113"/>
      <c r="AL86" s="113"/>
      <c r="AM86" s="113"/>
      <c r="AN86" s="113"/>
      <c r="AO86" s="17"/>
      <c r="AP86" s="112">
        <v>2022</v>
      </c>
      <c r="AQ86" s="112"/>
      <c r="AR86" s="112"/>
      <c r="AS86" s="112"/>
      <c r="AT86" s="112"/>
      <c r="AU86" s="17"/>
      <c r="AV86" s="109">
        <v>2021</v>
      </c>
      <c r="AW86" s="110"/>
      <c r="AX86" s="110"/>
      <c r="AY86" s="110"/>
      <c r="AZ86" s="110"/>
      <c r="BA86" s="110"/>
      <c r="BB86" s="111"/>
      <c r="BC86" s="108">
        <v>2020</v>
      </c>
      <c r="BD86" s="108"/>
      <c r="BE86" s="108"/>
      <c r="BF86" s="108"/>
      <c r="BG86" s="108"/>
      <c r="BH86" s="108"/>
      <c r="BI86" s="108"/>
      <c r="BJ86" s="17"/>
      <c r="BK86" s="108">
        <v>2019</v>
      </c>
      <c r="BL86" s="108"/>
      <c r="BM86" s="108"/>
      <c r="BN86" s="108"/>
      <c r="BO86" s="108"/>
      <c r="BP86" s="108"/>
      <c r="BQ86" s="108"/>
    </row>
    <row r="87" spans="1:69" ht="15.75" thickBot="1" x14ac:dyDescent="0.3">
      <c r="A87" s="8" t="s">
        <v>15</v>
      </c>
      <c r="B87" s="118">
        <v>2017</v>
      </c>
      <c r="C87" s="108"/>
      <c r="D87" s="108"/>
      <c r="E87" s="108">
        <v>2018</v>
      </c>
      <c r="F87" s="108"/>
      <c r="G87" s="108">
        <v>2019</v>
      </c>
      <c r="H87" s="108"/>
      <c r="I87" s="108">
        <v>2020</v>
      </c>
      <c r="J87" s="108"/>
      <c r="K87" s="108">
        <v>2021</v>
      </c>
      <c r="L87" s="108"/>
      <c r="M87" s="108">
        <v>2022</v>
      </c>
      <c r="N87" s="108"/>
      <c r="O87" s="108">
        <v>2023</v>
      </c>
      <c r="P87" s="108"/>
      <c r="Q87" s="108">
        <v>2024</v>
      </c>
      <c r="R87" s="108"/>
      <c r="S87" s="108">
        <v>2025</v>
      </c>
      <c r="T87" s="108"/>
      <c r="U87" s="82"/>
      <c r="V87" s="35">
        <v>1000</v>
      </c>
      <c r="W87" s="36">
        <v>2000</v>
      </c>
      <c r="X87" s="36">
        <v>3000</v>
      </c>
      <c r="Y87" s="36">
        <v>4000</v>
      </c>
      <c r="Z87" s="36">
        <v>5000</v>
      </c>
      <c r="AA87" s="36">
        <v>9000</v>
      </c>
      <c r="AB87" s="79"/>
      <c r="AC87" s="35">
        <v>1000</v>
      </c>
      <c r="AD87" s="36">
        <v>2000</v>
      </c>
      <c r="AE87" s="36">
        <v>3000</v>
      </c>
      <c r="AF87" s="36">
        <v>4000</v>
      </c>
      <c r="AG87" s="36">
        <v>5000</v>
      </c>
      <c r="AH87" s="36">
        <v>6000</v>
      </c>
      <c r="AI87" s="63"/>
      <c r="AJ87" s="35">
        <v>1000</v>
      </c>
      <c r="AK87" s="36">
        <v>2000</v>
      </c>
      <c r="AL87" s="36">
        <v>3000</v>
      </c>
      <c r="AM87" s="36">
        <v>4000</v>
      </c>
      <c r="AN87" s="36">
        <v>5000</v>
      </c>
      <c r="AO87" s="58"/>
      <c r="AP87" s="35">
        <v>1000</v>
      </c>
      <c r="AQ87" s="36">
        <v>2000</v>
      </c>
      <c r="AR87" s="36">
        <v>3000</v>
      </c>
      <c r="AS87" s="36">
        <v>4000</v>
      </c>
      <c r="AT87" s="36">
        <v>5000</v>
      </c>
      <c r="AU87" s="53"/>
      <c r="AV87" s="35">
        <v>1000</v>
      </c>
      <c r="AW87" s="36">
        <v>2000</v>
      </c>
      <c r="AX87" s="36">
        <v>3000</v>
      </c>
      <c r="AY87" s="36">
        <v>4000</v>
      </c>
      <c r="AZ87" s="36">
        <v>5000</v>
      </c>
      <c r="BA87" s="36">
        <v>6000</v>
      </c>
      <c r="BB87" s="37">
        <v>9000</v>
      </c>
      <c r="BC87">
        <v>1000</v>
      </c>
      <c r="BD87">
        <v>2000</v>
      </c>
      <c r="BE87">
        <v>3000</v>
      </c>
      <c r="BF87">
        <v>4000</v>
      </c>
      <c r="BG87">
        <v>5000</v>
      </c>
      <c r="BH87">
        <v>6000</v>
      </c>
      <c r="BI87">
        <v>9000</v>
      </c>
      <c r="BJ87" s="27"/>
      <c r="BK87">
        <v>1000</v>
      </c>
      <c r="BL87">
        <v>2000</v>
      </c>
      <c r="BM87">
        <v>3000</v>
      </c>
      <c r="BN87">
        <v>4000</v>
      </c>
      <c r="BO87">
        <v>5000</v>
      </c>
      <c r="BP87">
        <v>6000</v>
      </c>
      <c r="BQ87">
        <v>9000</v>
      </c>
    </row>
    <row r="88" spans="1:69" ht="15.75" thickBot="1" x14ac:dyDescent="0.3">
      <c r="A88" t="s">
        <v>87</v>
      </c>
      <c r="B88" s="15">
        <v>136440164.62</v>
      </c>
      <c r="D88" s="21">
        <f>+B88/B89</f>
        <v>0.23960579685310796</v>
      </c>
      <c r="E88" s="19">
        <v>150095318.49000001</v>
      </c>
      <c r="F88" s="21">
        <f>+E88/E89</f>
        <v>0.25272489967956585</v>
      </c>
      <c r="G88" s="23">
        <f>SUM(BK88:BQ88)-BN88-BQ88</f>
        <v>110394613.83000001</v>
      </c>
      <c r="H88" s="21">
        <f>+G88/G89</f>
        <v>0.18758402114721534</v>
      </c>
      <c r="I88" s="19">
        <f>SUM(BC88:BI88)-BF88-BI88</f>
        <v>179555745.41999996</v>
      </c>
      <c r="J88" s="21">
        <f>+I88/I89</f>
        <v>0.3415061235160195</v>
      </c>
      <c r="K88" s="19">
        <f>SUM(AV88:BB88)-AY88-BB88</f>
        <v>108183853.33999999</v>
      </c>
      <c r="L88" s="21">
        <f>+K88/K89</f>
        <v>0.19480871655850684</v>
      </c>
      <c r="M88" s="19">
        <f>SUM(AP88:AT88)-AS88</f>
        <v>107975637.51999998</v>
      </c>
      <c r="N88" s="21">
        <f>+M88/M89</f>
        <v>0.19034738527759143</v>
      </c>
      <c r="O88" s="19">
        <f>SUM(AJ88:AN88)-AM88</f>
        <v>120673504.61999999</v>
      </c>
      <c r="P88" s="21">
        <f>+O88/O89</f>
        <v>0.14061112864895961</v>
      </c>
      <c r="Q88" s="19">
        <f>SUM(AC88:AG88)-AF88</f>
        <v>135951778.57999998</v>
      </c>
      <c r="R88" s="21">
        <f>+Q88/Q89</f>
        <v>0.15094923541369468</v>
      </c>
      <c r="S88" s="19">
        <f>SUM(V88:AA88)-Y88-AA88</f>
        <v>134112004.02999999</v>
      </c>
      <c r="T88" s="21">
        <f>+S88/S89</f>
        <v>0.16666329217792303</v>
      </c>
      <c r="V88" s="38">
        <v>119597927.38</v>
      </c>
      <c r="W88" s="38">
        <v>6712350.2199999997</v>
      </c>
      <c r="X88" s="38">
        <v>7401880.4400000004</v>
      </c>
      <c r="Y88" s="38">
        <v>55593973.380000003</v>
      </c>
      <c r="Z88" s="38">
        <v>399845.99</v>
      </c>
      <c r="AA88" s="38">
        <v>344136.01</v>
      </c>
      <c r="AB88" s="21"/>
      <c r="AC88" s="38">
        <v>120172192.52</v>
      </c>
      <c r="AD88" s="38">
        <v>7894845.4500000002</v>
      </c>
      <c r="AE88" s="38">
        <v>6601157.0999999996</v>
      </c>
      <c r="AF88" s="38">
        <v>48406360.579999998</v>
      </c>
      <c r="AG88" s="38">
        <v>1283583.51</v>
      </c>
      <c r="AH88" s="39"/>
      <c r="AI88" s="21"/>
      <c r="AJ88" s="38">
        <v>105393774.81999999</v>
      </c>
      <c r="AK88" s="39">
        <v>7949654.3499999996</v>
      </c>
      <c r="AL88" s="39">
        <v>6398136.3300000001</v>
      </c>
      <c r="AM88" s="39">
        <v>45797482.329999998</v>
      </c>
      <c r="AN88" s="39">
        <v>931939.12</v>
      </c>
      <c r="AO88" s="21"/>
      <c r="AP88" s="38">
        <v>94475900.890000001</v>
      </c>
      <c r="AQ88" s="39">
        <v>4242389.8499999996</v>
      </c>
      <c r="AR88" s="39">
        <v>9044729.8399999999</v>
      </c>
      <c r="AS88" s="39">
        <v>27071365.93</v>
      </c>
      <c r="AT88" s="39">
        <v>212616.94</v>
      </c>
      <c r="AU88" s="21"/>
      <c r="AV88" s="38">
        <v>101029918.45</v>
      </c>
      <c r="AW88" s="39">
        <v>3091095.12</v>
      </c>
      <c r="AX88" s="39">
        <v>3410727.76</v>
      </c>
      <c r="AY88" s="39">
        <v>36922082.420000002</v>
      </c>
      <c r="AZ88" s="39">
        <v>652112.01</v>
      </c>
      <c r="BA88" s="39"/>
      <c r="BB88" s="40">
        <v>0</v>
      </c>
      <c r="BC88" s="19">
        <v>170386929.38999999</v>
      </c>
      <c r="BD88" s="19">
        <v>2270797.13</v>
      </c>
      <c r="BE88" s="19">
        <v>6797026.9800000004</v>
      </c>
      <c r="BF88" s="19">
        <v>39767331.140000001</v>
      </c>
      <c r="BG88" s="19">
        <v>100991.92</v>
      </c>
      <c r="BH88" s="19"/>
      <c r="BI88" s="19"/>
      <c r="BJ88" s="21"/>
      <c r="BK88" s="19">
        <v>98671615.150000006</v>
      </c>
      <c r="BL88" s="19">
        <v>4229025.7300000004</v>
      </c>
      <c r="BM88" s="19">
        <v>7325001.7300000004</v>
      </c>
      <c r="BN88" s="19">
        <v>32980761.719999999</v>
      </c>
      <c r="BO88" s="19">
        <v>168971.22</v>
      </c>
      <c r="BP88" s="19">
        <v>0</v>
      </c>
      <c r="BQ88" s="19">
        <v>0</v>
      </c>
    </row>
    <row r="89" spans="1:69" ht="15.75" thickBot="1" x14ac:dyDescent="0.3">
      <c r="A89" t="s">
        <v>88</v>
      </c>
      <c r="B89" s="15">
        <v>569435992</v>
      </c>
      <c r="E89" s="19">
        <v>593907916</v>
      </c>
      <c r="F89" s="22"/>
      <c r="G89" s="19">
        <v>588507556</v>
      </c>
      <c r="H89" s="22"/>
      <c r="I89" s="19">
        <v>525776063.89999998</v>
      </c>
      <c r="J89" s="22"/>
      <c r="K89" s="19">
        <v>555333740.97000003</v>
      </c>
      <c r="L89" s="22"/>
      <c r="M89" s="19">
        <v>567255690.75999999</v>
      </c>
      <c r="N89" s="22"/>
      <c r="O89" s="19">
        <v>858207353.71000004</v>
      </c>
      <c r="P89" s="22"/>
      <c r="Q89" s="19">
        <v>900645691.96000004</v>
      </c>
      <c r="R89" s="22"/>
      <c r="S89" s="19">
        <v>804688316.64999998</v>
      </c>
      <c r="T89" s="19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38"/>
      <c r="AQ89" s="39"/>
      <c r="AR89" s="39"/>
      <c r="AS89" s="39"/>
      <c r="AT89" s="39"/>
      <c r="AU89" s="22"/>
      <c r="AV89" s="38"/>
      <c r="AW89" s="39"/>
      <c r="AX89" s="39"/>
      <c r="AY89" s="39"/>
      <c r="AZ89" s="39"/>
      <c r="BA89" s="39"/>
      <c r="BB89" s="41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</row>
    <row r="90" spans="1:69" ht="15.75" thickBot="1" x14ac:dyDescent="0.3">
      <c r="A90" s="8" t="s">
        <v>16</v>
      </c>
      <c r="E90" s="22"/>
      <c r="F90" s="22"/>
      <c r="G90" s="22"/>
      <c r="H90" s="22"/>
      <c r="I90" s="19"/>
      <c r="J90" s="21"/>
      <c r="K90" s="19"/>
      <c r="L90" s="21"/>
      <c r="M90" s="19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67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38"/>
      <c r="AQ90" s="39"/>
      <c r="AR90" s="39"/>
      <c r="AS90" s="39"/>
      <c r="AT90" s="39"/>
      <c r="AU90" s="21"/>
      <c r="AV90" s="38"/>
      <c r="AW90" s="39"/>
      <c r="AX90" s="39"/>
      <c r="AY90" s="39"/>
      <c r="AZ90" s="39"/>
      <c r="BA90" s="39"/>
      <c r="BB90" s="40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</row>
    <row r="91" spans="1:69" ht="15.75" thickBot="1" x14ac:dyDescent="0.3">
      <c r="A91" t="s">
        <v>87</v>
      </c>
      <c r="B91" s="15">
        <v>266509234.28999999</v>
      </c>
      <c r="D91" s="21">
        <f>+B91/B92</f>
        <v>0.46802316333035721</v>
      </c>
      <c r="E91" s="15">
        <v>281360082.87</v>
      </c>
      <c r="F91" s="21">
        <f>+E91/E92</f>
        <v>0.45713746237508407</v>
      </c>
      <c r="G91" s="15">
        <f>SUM(BK91:BQ91)-BN91-BQ91</f>
        <v>214299591.63</v>
      </c>
      <c r="H91" s="21">
        <f>+G91/G92</f>
        <v>0.41382276735780493</v>
      </c>
      <c r="I91" s="19">
        <f>SUM(BC91:BI91)-BF91-BI91</f>
        <v>275104578.70000005</v>
      </c>
      <c r="J91" s="21">
        <f>+I91/I92</f>
        <v>0.5215512099611872</v>
      </c>
      <c r="K91" s="19">
        <f>SUM(AV91:BB91)-AY91-BB91</f>
        <v>205320766.53000003</v>
      </c>
      <c r="L91" s="21">
        <f>+K91/K92</f>
        <v>0.34627491776973601</v>
      </c>
      <c r="M91" s="19">
        <f>SUM(AP91:AT91)-AS91</f>
        <v>255452720.30000001</v>
      </c>
      <c r="N91" s="21">
        <f>+M91/M92</f>
        <v>0.40964428280694654</v>
      </c>
      <c r="O91" s="19">
        <f>SUM(AJ91:AN91)-AM91</f>
        <v>254885184.66</v>
      </c>
      <c r="P91" s="21">
        <f>+O91/O92</f>
        <v>0.29644925295859131</v>
      </c>
      <c r="Q91" s="19">
        <f>SUM(AC91:AG91)-AF91</f>
        <v>279780484.04000008</v>
      </c>
      <c r="R91" s="21">
        <f>+Q91/Q92</f>
        <v>0.31063378137081354</v>
      </c>
      <c r="S91" s="19">
        <f>SUM(V91:AA91)-Y91-AA91</f>
        <v>275949058.94</v>
      </c>
      <c r="T91" s="21">
        <f>+S91/S92</f>
        <v>0.34292663784259259</v>
      </c>
      <c r="U91" s="21"/>
      <c r="V91" s="38">
        <v>247507015.58000001</v>
      </c>
      <c r="W91" s="38">
        <v>11926205.41</v>
      </c>
      <c r="X91" s="38">
        <v>15479262.359999999</v>
      </c>
      <c r="Y91" s="38">
        <v>111113132.39</v>
      </c>
      <c r="Z91" s="38">
        <v>1036575.59</v>
      </c>
      <c r="AA91" s="38">
        <v>344136.01</v>
      </c>
      <c r="AB91" s="21"/>
      <c r="AC91" s="38">
        <v>246875272.68000001</v>
      </c>
      <c r="AD91" s="38">
        <v>12202108.74</v>
      </c>
      <c r="AE91" s="38">
        <v>17142459.739999998</v>
      </c>
      <c r="AF91" s="38">
        <v>98435752.530000001</v>
      </c>
      <c r="AG91" s="38">
        <v>3560642.88</v>
      </c>
      <c r="AH91" s="39"/>
      <c r="AI91" s="21"/>
      <c r="AJ91" s="38">
        <v>218665471.16999999</v>
      </c>
      <c r="AK91" s="39">
        <v>18320066.59</v>
      </c>
      <c r="AL91" s="39">
        <v>15281970.810000001</v>
      </c>
      <c r="AM91" s="39">
        <v>88939424.909999996</v>
      </c>
      <c r="AN91" s="39">
        <v>2617676.09</v>
      </c>
      <c r="AO91" s="21"/>
      <c r="AP91" s="38">
        <v>199015537.97</v>
      </c>
      <c r="AQ91" s="39">
        <v>7939091.4900000002</v>
      </c>
      <c r="AR91" s="39">
        <v>47959360.780000001</v>
      </c>
      <c r="AS91" s="39">
        <v>62137541.109999999</v>
      </c>
      <c r="AT91" s="39">
        <v>538730.06000000006</v>
      </c>
      <c r="AU91" s="21"/>
      <c r="AV91" s="38">
        <v>189119098.19</v>
      </c>
      <c r="AW91" s="39">
        <v>6331635.96</v>
      </c>
      <c r="AX91" s="39">
        <v>8974400.3399999999</v>
      </c>
      <c r="AY91" s="39">
        <v>63109503.609999999</v>
      </c>
      <c r="AZ91" s="39">
        <v>895632.04</v>
      </c>
      <c r="BA91" s="39"/>
      <c r="BB91" s="40"/>
      <c r="BC91" s="19">
        <v>259980153.12</v>
      </c>
      <c r="BD91" s="19">
        <v>2966212.34</v>
      </c>
      <c r="BE91" s="19">
        <v>11637367.439999999</v>
      </c>
      <c r="BF91" s="19">
        <v>63212523.200000003</v>
      </c>
      <c r="BG91" s="19">
        <v>520845.8</v>
      </c>
      <c r="BH91" s="21"/>
      <c r="BI91" s="21"/>
      <c r="BJ91" s="21"/>
      <c r="BK91" s="19">
        <v>192057099.00999999</v>
      </c>
      <c r="BL91" s="19">
        <v>8587064.8599999994</v>
      </c>
      <c r="BM91" s="19">
        <v>13390168.77</v>
      </c>
      <c r="BN91" s="19">
        <v>67890084.730000004</v>
      </c>
      <c r="BO91" s="19">
        <v>265258.99</v>
      </c>
      <c r="BP91" s="19">
        <v>0</v>
      </c>
      <c r="BQ91" s="19">
        <v>0</v>
      </c>
    </row>
    <row r="92" spans="1:69" ht="15.75" thickBot="1" x14ac:dyDescent="0.3">
      <c r="A92" t="s">
        <v>88</v>
      </c>
      <c r="B92" s="15">
        <v>569435992</v>
      </c>
      <c r="E92" s="19">
        <v>615482444.62</v>
      </c>
      <c r="F92" s="22"/>
      <c r="G92" s="19">
        <v>517853556</v>
      </c>
      <c r="H92" s="22"/>
      <c r="I92" s="19">
        <v>527473761.81999999</v>
      </c>
      <c r="J92" s="22"/>
      <c r="K92" s="15">
        <v>592941492.41999996</v>
      </c>
      <c r="L92" s="22"/>
      <c r="M92" s="15">
        <v>623596449.46000004</v>
      </c>
      <c r="N92" s="22"/>
      <c r="O92" s="15">
        <v>859793648.03999996</v>
      </c>
      <c r="P92" s="22"/>
      <c r="Q92" s="15">
        <v>900676297.36000001</v>
      </c>
      <c r="R92" s="22"/>
      <c r="S92" s="19">
        <v>804688316.64999998</v>
      </c>
      <c r="T92" s="19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38"/>
      <c r="AQ92" s="39"/>
      <c r="AR92" s="39"/>
      <c r="AS92" s="39"/>
      <c r="AT92" s="39"/>
      <c r="AU92" s="22"/>
      <c r="AV92" s="38"/>
      <c r="AW92" s="39"/>
      <c r="AX92" s="39"/>
      <c r="AY92" s="39"/>
      <c r="AZ92" s="39"/>
      <c r="BA92" s="39"/>
      <c r="BB92" s="41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</row>
    <row r="93" spans="1:69" ht="15.75" thickBot="1" x14ac:dyDescent="0.3">
      <c r="A93" s="8" t="s">
        <v>17</v>
      </c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38"/>
      <c r="AQ93" s="39"/>
      <c r="AR93" s="39"/>
      <c r="AS93" s="39"/>
      <c r="AT93" s="39"/>
      <c r="AU93" s="22"/>
      <c r="AV93" s="38"/>
      <c r="AW93" s="39"/>
      <c r="AX93" s="39"/>
      <c r="AY93" s="39"/>
      <c r="AZ93" s="39"/>
      <c r="BA93" s="39"/>
      <c r="BB93" s="41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</row>
    <row r="94" spans="1:69" ht="15.75" thickBot="1" x14ac:dyDescent="0.3">
      <c r="A94" t="s">
        <v>87</v>
      </c>
      <c r="B94" s="15">
        <v>387033022.14999998</v>
      </c>
      <c r="D94" s="21">
        <f>+B94/B95</f>
        <v>0.67595993411730915</v>
      </c>
      <c r="E94" s="15">
        <v>404707556.16000003</v>
      </c>
      <c r="F94" s="21">
        <f>+E94/E95</f>
        <v>0.65754524714326701</v>
      </c>
      <c r="G94" s="15">
        <f>SUM(BK94:BQ94)-BN94-BQ94</f>
        <v>312716312.51999998</v>
      </c>
      <c r="H94" s="21">
        <f>+G94/G95</f>
        <v>0.60074735404679824</v>
      </c>
      <c r="I94" s="19">
        <f>SUM(BC94:BI94)-BF94-BI94</f>
        <v>373720837.31000006</v>
      </c>
      <c r="J94" s="21">
        <f>+I94/I95</f>
        <v>0.68295904662085205</v>
      </c>
      <c r="K94" s="19">
        <f>SUM(AV94:BB94)-AY94-BB94</f>
        <v>315233173.90000004</v>
      </c>
      <c r="L94" s="21">
        <f>+K94/K95</f>
        <v>0.52083326719994927</v>
      </c>
      <c r="M94" s="19">
        <f>SUM(AP94:AT94)-AS94</f>
        <v>378156661.05000001</v>
      </c>
      <c r="N94" s="21">
        <f>+M94/M95</f>
        <v>0.54192632694922493</v>
      </c>
      <c r="O94" s="19">
        <f>SUM(AJ94:AN94)-AM94</f>
        <v>380984637.08000004</v>
      </c>
      <c r="P94" s="21">
        <f>+O94/O95</f>
        <v>0.40446178529538618</v>
      </c>
      <c r="Q94" s="19">
        <f>SUM(AC94:AG94)-AF94</f>
        <v>419378861.72000003</v>
      </c>
      <c r="R94" s="21">
        <f>+Q94/Q95</f>
        <v>0.43976178544851235</v>
      </c>
      <c r="S94" s="19">
        <f>SUM(V94:AA94)-Y94-AA94</f>
        <v>416647685.66000009</v>
      </c>
      <c r="T94" s="21">
        <f>+S94/S95</f>
        <v>0.47735851958527448</v>
      </c>
      <c r="U94" s="21"/>
      <c r="V94" s="19">
        <v>377900038.41000003</v>
      </c>
      <c r="W94" s="19">
        <v>15149096.16</v>
      </c>
      <c r="X94" s="19">
        <v>22247311.77</v>
      </c>
      <c r="Y94" s="19">
        <v>167056724.91999999</v>
      </c>
      <c r="Z94" s="19">
        <v>1351239.32</v>
      </c>
      <c r="AA94" s="38">
        <v>344136.01</v>
      </c>
      <c r="AB94" s="21"/>
      <c r="AC94" s="38">
        <v>366999057.06999999</v>
      </c>
      <c r="AD94" s="38">
        <v>21728755.539999999</v>
      </c>
      <c r="AE94" s="38">
        <v>26335422.719999999</v>
      </c>
      <c r="AF94" s="38">
        <v>152844338.22</v>
      </c>
      <c r="AG94" s="38">
        <v>4315626.3899999997</v>
      </c>
      <c r="AH94" s="39"/>
      <c r="AI94" s="21"/>
      <c r="AJ94" s="38">
        <v>332336652.35000002</v>
      </c>
      <c r="AK94" s="39">
        <v>21948585.02</v>
      </c>
      <c r="AL94" s="39">
        <v>23304755.969999999</v>
      </c>
      <c r="AM94" s="39">
        <v>144201760.34</v>
      </c>
      <c r="AN94" s="39">
        <v>3394643.74</v>
      </c>
      <c r="AO94" s="21"/>
      <c r="AP94" s="38">
        <v>308873783.92000002</v>
      </c>
      <c r="AQ94" s="39">
        <v>12904434.17</v>
      </c>
      <c r="AR94" s="39">
        <v>55253043.149999999</v>
      </c>
      <c r="AS94" s="39">
        <v>103911326.73</v>
      </c>
      <c r="AT94" s="39">
        <v>1125399.81</v>
      </c>
      <c r="AU94" s="21"/>
      <c r="AV94" s="38">
        <v>281978499.27999997</v>
      </c>
      <c r="AW94" s="39">
        <v>11299513.789999999</v>
      </c>
      <c r="AX94" s="39">
        <v>17358187.48</v>
      </c>
      <c r="AY94" s="39">
        <v>87908479.879999995</v>
      </c>
      <c r="AZ94" s="39">
        <v>4596973.3499999996</v>
      </c>
      <c r="BA94" s="39"/>
      <c r="BB94" s="40"/>
      <c r="BC94" s="19">
        <v>351554349.47000003</v>
      </c>
      <c r="BD94" s="19">
        <v>5288531.88</v>
      </c>
      <c r="BE94" s="19">
        <v>16201041.6</v>
      </c>
      <c r="BF94" s="19">
        <v>86689826.319999993</v>
      </c>
      <c r="BG94" s="19">
        <v>676914.36</v>
      </c>
      <c r="BH94" s="19"/>
      <c r="BI94" s="19"/>
      <c r="BJ94" s="21"/>
      <c r="BK94" s="19">
        <v>281946505.63999999</v>
      </c>
      <c r="BL94" s="19">
        <v>10921702.880000001</v>
      </c>
      <c r="BM94" s="19">
        <v>19572846.010000002</v>
      </c>
      <c r="BN94" s="19">
        <v>96444795.659999996</v>
      </c>
      <c r="BO94" s="19">
        <v>275257.99</v>
      </c>
      <c r="BP94" s="19"/>
      <c r="BQ94" s="19"/>
    </row>
    <row r="95" spans="1:69" ht="15.75" thickBot="1" x14ac:dyDescent="0.3">
      <c r="A95" t="s">
        <v>88</v>
      </c>
      <c r="B95" s="15">
        <v>572567992</v>
      </c>
      <c r="E95" s="19">
        <v>615482444.62</v>
      </c>
      <c r="F95" s="22"/>
      <c r="G95" s="19">
        <v>520545467.93000001</v>
      </c>
      <c r="H95" s="22"/>
      <c r="I95" s="19">
        <v>547208268.42999995</v>
      </c>
      <c r="J95" s="22"/>
      <c r="K95" s="19">
        <v>605247770.74000001</v>
      </c>
      <c r="L95" s="22"/>
      <c r="M95" s="15">
        <v>697800867.47000003</v>
      </c>
      <c r="N95" s="22"/>
      <c r="O95" s="15">
        <v>941954594.79999995</v>
      </c>
      <c r="P95" s="22"/>
      <c r="Q95" s="15">
        <v>953650079.64999998</v>
      </c>
      <c r="R95" s="22"/>
      <c r="S95" s="19">
        <v>872819209.38999999</v>
      </c>
      <c r="T95" s="19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38"/>
      <c r="AQ95" s="39"/>
      <c r="AR95" s="39"/>
      <c r="AS95" s="39"/>
      <c r="AT95" s="39"/>
      <c r="AU95" s="22"/>
      <c r="AV95" s="38"/>
      <c r="AW95" s="39"/>
      <c r="AX95" s="39"/>
      <c r="AY95" s="39"/>
      <c r="AZ95" s="39"/>
      <c r="BA95" s="39"/>
      <c r="BB95" s="41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</row>
    <row r="96" spans="1:69" ht="15.75" thickBot="1" x14ac:dyDescent="0.3">
      <c r="A96" s="8" t="s">
        <v>18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38"/>
      <c r="AQ96" s="39"/>
      <c r="AR96" s="39"/>
      <c r="AS96" s="39"/>
      <c r="AT96" s="39"/>
      <c r="AU96" s="22"/>
      <c r="AV96" s="38"/>
      <c r="AW96" s="39"/>
      <c r="AX96" s="39"/>
      <c r="AY96" s="39"/>
      <c r="AZ96" s="39"/>
      <c r="BA96" s="39"/>
      <c r="BB96" s="41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</row>
    <row r="97" spans="1:69" ht="15.75" thickBot="1" x14ac:dyDescent="0.3">
      <c r="A97" t="s">
        <v>87</v>
      </c>
      <c r="D97" s="21">
        <f>+B97/B98</f>
        <v>0</v>
      </c>
      <c r="E97" s="15">
        <v>598704816.67999995</v>
      </c>
      <c r="F97" s="21">
        <f>+E97/E98</f>
        <v>0.95377882246605394</v>
      </c>
      <c r="G97" s="15">
        <f>SUM(BK97:BQ97)-BN97-BQ97</f>
        <v>405708896.71999991</v>
      </c>
      <c r="H97" s="21">
        <f>+G97/G98</f>
        <v>0.72292924305941741</v>
      </c>
      <c r="I97" s="19">
        <f>SUM(BC97:BI97)-BF97-BI97</f>
        <v>476727830.29000002</v>
      </c>
      <c r="J97" s="21">
        <f>+I97/I98</f>
        <v>0.82291294154298689</v>
      </c>
      <c r="K97" s="19">
        <f>SUM(AV97:BB97)-AY97-BB97</f>
        <v>564195399.73000002</v>
      </c>
      <c r="L97" s="21">
        <f>+K97/K98</f>
        <v>0.796509124108018</v>
      </c>
      <c r="M97" s="19">
        <f>SUM(AP97:AT97)-AS97</f>
        <v>606990367.22000003</v>
      </c>
      <c r="N97" s="21">
        <f>+M97/M98</f>
        <v>0.71132188295067067</v>
      </c>
      <c r="O97" s="19">
        <f>SUM(AJ97:AN97)-AM97</f>
        <v>651395022.22000003</v>
      </c>
      <c r="P97" s="21">
        <f>+O97/O98</f>
        <v>0.68783931227968031</v>
      </c>
      <c r="Q97" s="19">
        <f>SUM(AC97:AH97)-AF97</f>
        <v>675723056.61000013</v>
      </c>
      <c r="R97" s="21">
        <f>+Q97/Q98</f>
        <v>0.70996097958865456</v>
      </c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38">
        <v>603265327.57000005</v>
      </c>
      <c r="AD97" s="38">
        <v>25585831.34</v>
      </c>
      <c r="AE97" s="38">
        <v>37499773.990000002</v>
      </c>
      <c r="AF97" s="38">
        <v>276051454.29000002</v>
      </c>
      <c r="AG97" s="38">
        <v>6403250.3300000001</v>
      </c>
      <c r="AH97" s="39">
        <v>2968873.38</v>
      </c>
      <c r="AI97" s="21"/>
      <c r="AJ97" s="38">
        <v>559717496.5</v>
      </c>
      <c r="AK97" s="38">
        <v>30221150.559999999</v>
      </c>
      <c r="AL97" s="38">
        <v>34255831.030000001</v>
      </c>
      <c r="AM97" s="38">
        <v>294121800.92000002</v>
      </c>
      <c r="AN97" s="38">
        <v>27200544.129999999</v>
      </c>
      <c r="AO97" s="38">
        <v>1499450.27</v>
      </c>
      <c r="AP97" s="38">
        <v>509467644.5</v>
      </c>
      <c r="AQ97" s="39">
        <v>20845603.77</v>
      </c>
      <c r="AR97" s="39">
        <v>67120311.709999993</v>
      </c>
      <c r="AS97" s="39">
        <v>196336912.27000001</v>
      </c>
      <c r="AT97" s="39">
        <v>9556807.2400000002</v>
      </c>
      <c r="AU97" s="21"/>
      <c r="AV97" s="38">
        <v>484139840.63</v>
      </c>
      <c r="AW97" s="39">
        <v>16588336.609999999</v>
      </c>
      <c r="AX97" s="39">
        <v>46101450.960000001</v>
      </c>
      <c r="AY97" s="39">
        <v>140126274.74000001</v>
      </c>
      <c r="AZ97" s="39">
        <v>17365771.530000001</v>
      </c>
      <c r="BA97" s="39"/>
      <c r="BB97" s="40"/>
      <c r="BC97" s="19">
        <v>436197567.41000003</v>
      </c>
      <c r="BD97" s="19">
        <v>6844328.6100000003</v>
      </c>
      <c r="BE97" s="19">
        <v>20905515.629999999</v>
      </c>
      <c r="BF97" s="19">
        <v>106576553.93000001</v>
      </c>
      <c r="BG97" s="19">
        <v>8766955.8800000008</v>
      </c>
      <c r="BH97" s="19">
        <v>4013462.76</v>
      </c>
      <c r="BI97" s="19"/>
      <c r="BJ97" s="21"/>
      <c r="BK97" s="19">
        <v>368901807.02999997</v>
      </c>
      <c r="BL97" s="19">
        <v>12663121.52</v>
      </c>
      <c r="BM97" s="19">
        <v>23699742.25</v>
      </c>
      <c r="BN97" s="19">
        <v>155492493.90000001</v>
      </c>
      <c r="BO97" s="19">
        <v>444225.92</v>
      </c>
      <c r="BP97" s="19"/>
      <c r="BQ97" s="19"/>
    </row>
    <row r="98" spans="1:69" ht="15.75" thickBot="1" x14ac:dyDescent="0.3">
      <c r="A98" t="s">
        <v>88</v>
      </c>
      <c r="B98" s="15">
        <v>573789916.65999997</v>
      </c>
      <c r="E98" s="19">
        <v>627718714.84000003</v>
      </c>
      <c r="F98" s="22"/>
      <c r="G98" s="19">
        <v>561201390.88999999</v>
      </c>
      <c r="H98" s="22"/>
      <c r="I98" s="19">
        <v>579317454.15999997</v>
      </c>
      <c r="J98" s="22"/>
      <c r="K98" s="19">
        <v>708335137.23000002</v>
      </c>
      <c r="L98" s="22"/>
      <c r="M98" s="15">
        <v>853327279.49000001</v>
      </c>
      <c r="N98" s="22"/>
      <c r="O98" s="15">
        <v>947016273.40999997</v>
      </c>
      <c r="P98" s="22"/>
      <c r="Q98" s="15">
        <v>951774922.89999998</v>
      </c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42"/>
      <c r="AW98" s="43"/>
      <c r="AX98" s="43"/>
      <c r="AY98" s="43"/>
      <c r="AZ98" s="43"/>
      <c r="BA98" s="43"/>
      <c r="BB98" s="44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</row>
    <row r="100" spans="1:69" hidden="1" x14ac:dyDescent="0.25">
      <c r="A100" t="s">
        <v>99</v>
      </c>
    </row>
    <row r="101" spans="1:69" hidden="1" x14ac:dyDescent="0.25">
      <c r="A101" t="s">
        <v>96</v>
      </c>
    </row>
    <row r="102" spans="1:69" hidden="1" x14ac:dyDescent="0.25">
      <c r="A102" s="116" t="s">
        <v>97</v>
      </c>
      <c r="B102" s="117"/>
      <c r="C102" s="117"/>
      <c r="D102" s="117"/>
      <c r="E102" s="117"/>
      <c r="F102" s="117"/>
      <c r="G102" s="117"/>
      <c r="H102" s="117"/>
      <c r="I102" s="28"/>
      <c r="J102" s="28"/>
      <c r="K102" s="34"/>
      <c r="L102" s="34"/>
      <c r="M102" s="54"/>
      <c r="N102" s="54"/>
      <c r="O102" s="54"/>
      <c r="P102" s="59"/>
      <c r="Q102" s="64"/>
      <c r="R102" s="64"/>
      <c r="S102" s="80"/>
      <c r="T102" s="80"/>
      <c r="U102" s="64"/>
      <c r="V102" s="80"/>
      <c r="W102" s="80"/>
      <c r="X102" s="80"/>
      <c r="Y102" s="80"/>
      <c r="Z102" s="80"/>
      <c r="AA102" s="80"/>
      <c r="AB102" s="80"/>
      <c r="AC102" s="59"/>
      <c r="AD102" s="64"/>
      <c r="AE102" s="64"/>
      <c r="AF102" s="64"/>
      <c r="AG102" s="64"/>
      <c r="AH102" s="73"/>
      <c r="AI102" s="64"/>
      <c r="AJ102" s="59"/>
      <c r="AK102" s="59"/>
      <c r="AL102" s="59"/>
      <c r="AM102" s="59"/>
      <c r="AN102" s="59"/>
      <c r="AO102" s="59"/>
      <c r="AP102" s="54"/>
      <c r="AQ102" s="54"/>
      <c r="AR102" s="54"/>
      <c r="AS102" s="54"/>
      <c r="AT102" s="54"/>
      <c r="AU102" s="54"/>
      <c r="AV102" s="34"/>
      <c r="AW102" s="34"/>
      <c r="AX102" s="34"/>
      <c r="AY102" s="34"/>
      <c r="AZ102" s="34"/>
      <c r="BA102" s="49"/>
      <c r="BB102" s="34"/>
      <c r="BC102" s="28"/>
      <c r="BD102" s="28"/>
      <c r="BE102" s="28"/>
      <c r="BF102" s="28"/>
      <c r="BG102" s="28"/>
      <c r="BH102" s="28"/>
      <c r="BI102" s="28"/>
      <c r="BJ102" s="28"/>
    </row>
    <row r="103" spans="1:69" hidden="1" x14ac:dyDescent="0.25">
      <c r="A103" s="117"/>
      <c r="B103" s="117"/>
      <c r="C103" s="117"/>
      <c r="D103" s="117"/>
      <c r="E103" s="117"/>
      <c r="F103" s="117"/>
      <c r="G103" s="117"/>
      <c r="H103" s="117"/>
      <c r="I103" s="28"/>
      <c r="J103" s="28"/>
      <c r="K103" s="34"/>
      <c r="L103" s="34"/>
      <c r="M103" s="54"/>
      <c r="N103" s="54"/>
      <c r="O103" s="54"/>
      <c r="P103" s="59"/>
      <c r="Q103" s="64"/>
      <c r="R103" s="64"/>
      <c r="S103" s="80"/>
      <c r="T103" s="80"/>
      <c r="U103" s="64"/>
      <c r="V103" s="80"/>
      <c r="W103" s="80"/>
      <c r="X103" s="80"/>
      <c r="Y103" s="80"/>
      <c r="Z103" s="80"/>
      <c r="AA103" s="80"/>
      <c r="AB103" s="80"/>
      <c r="AC103" s="59"/>
      <c r="AD103" s="64"/>
      <c r="AE103" s="64"/>
      <c r="AF103" s="64"/>
      <c r="AG103" s="64"/>
      <c r="AH103" s="73"/>
      <c r="AI103" s="64"/>
      <c r="AJ103" s="59"/>
      <c r="AK103" s="59"/>
      <c r="AL103" s="59"/>
      <c r="AM103" s="59"/>
      <c r="AN103" s="59"/>
      <c r="AO103" s="59"/>
      <c r="AP103" s="54"/>
      <c r="AQ103" s="54"/>
      <c r="AR103" s="54"/>
      <c r="AS103" s="54"/>
      <c r="AT103" s="54"/>
      <c r="AU103" s="54"/>
      <c r="AV103" s="34"/>
      <c r="AW103" s="34"/>
      <c r="AX103" s="34"/>
      <c r="AY103" s="34"/>
      <c r="AZ103" s="34"/>
      <c r="BA103" s="49"/>
      <c r="BB103" s="34"/>
      <c r="BC103" s="28"/>
      <c r="BD103" s="28"/>
      <c r="BE103" s="28"/>
      <c r="BF103" s="28"/>
      <c r="BG103" s="28"/>
      <c r="BH103" s="28"/>
      <c r="BI103" s="28"/>
      <c r="BJ103" s="28"/>
    </row>
    <row r="104" spans="1:69" hidden="1" x14ac:dyDescent="0.25">
      <c r="A104" s="20" t="s">
        <v>98</v>
      </c>
    </row>
    <row r="105" spans="1:69" hidden="1" x14ac:dyDescent="0.25">
      <c r="A105" s="20" t="s">
        <v>100</v>
      </c>
    </row>
    <row r="106" spans="1:69" hidden="1" x14ac:dyDescent="0.25"/>
    <row r="110" spans="1:69" hidden="1" x14ac:dyDescent="0.25">
      <c r="E110" t="s">
        <v>105</v>
      </c>
      <c r="G110" t="s">
        <v>104</v>
      </c>
    </row>
    <row r="111" spans="1:69" hidden="1" x14ac:dyDescent="0.25">
      <c r="E111" s="19">
        <v>615482444.62</v>
      </c>
      <c r="F111" s="19"/>
      <c r="G111" s="19">
        <v>615482444.62</v>
      </c>
    </row>
    <row r="112" spans="1:69" hidden="1" x14ac:dyDescent="0.25">
      <c r="E112" s="19">
        <v>614804287.29999995</v>
      </c>
      <c r="F112" s="19"/>
      <c r="G112" s="19">
        <v>601889858.20000005</v>
      </c>
    </row>
    <row r="113" spans="5:7" hidden="1" x14ac:dyDescent="0.25">
      <c r="E113" s="19">
        <f>+E111-E112</f>
        <v>678157.32000005245</v>
      </c>
      <c r="F113" s="19"/>
      <c r="G113" s="19">
        <f>+G111-G112</f>
        <v>13592586.419999957</v>
      </c>
    </row>
    <row r="114" spans="5:7" hidden="1" x14ac:dyDescent="0.25"/>
    <row r="115" spans="5:7" hidden="1" x14ac:dyDescent="0.25"/>
    <row r="116" spans="5:7" hidden="1" x14ac:dyDescent="0.25"/>
    <row r="117" spans="5:7" hidden="1" x14ac:dyDescent="0.25"/>
    <row r="118" spans="5:7" hidden="1" x14ac:dyDescent="0.25"/>
    <row r="119" spans="5:7" hidden="1" x14ac:dyDescent="0.25"/>
    <row r="120" spans="5:7" hidden="1" x14ac:dyDescent="0.25"/>
    <row r="121" spans="5:7" hidden="1" x14ac:dyDescent="0.25"/>
    <row r="122" spans="5:7" hidden="1" x14ac:dyDescent="0.25"/>
    <row r="123" spans="5:7" hidden="1" x14ac:dyDescent="0.25"/>
    <row r="124" spans="5:7" hidden="1" x14ac:dyDescent="0.25"/>
    <row r="125" spans="5:7" hidden="1" x14ac:dyDescent="0.25"/>
    <row r="126" spans="5:7" hidden="1" x14ac:dyDescent="0.25"/>
    <row r="127" spans="5:7" hidden="1" x14ac:dyDescent="0.25"/>
    <row r="128" spans="5:7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60" spans="13:13" x14ac:dyDescent="0.25">
      <c r="M160" s="66">
        <v>246875272.68000001</v>
      </c>
    </row>
  </sheetData>
  <mergeCells count="58">
    <mergeCell ref="B27:H27"/>
    <mergeCell ref="C28:H28"/>
    <mergeCell ref="F29:H29"/>
    <mergeCell ref="F30:H30"/>
    <mergeCell ref="B35:H35"/>
    <mergeCell ref="B29:C29"/>
    <mergeCell ref="B30:C30"/>
    <mergeCell ref="B31:H31"/>
    <mergeCell ref="B32:B33"/>
    <mergeCell ref="C32:D32"/>
    <mergeCell ref="C33:D33"/>
    <mergeCell ref="B10:C10"/>
    <mergeCell ref="D10:H10"/>
    <mergeCell ref="B11:C11"/>
    <mergeCell ref="B17:C17"/>
    <mergeCell ref="B16:C16"/>
    <mergeCell ref="B15:C15"/>
    <mergeCell ref="B7:C7"/>
    <mergeCell ref="B8:C8"/>
    <mergeCell ref="D8:H8"/>
    <mergeCell ref="B9:C9"/>
    <mergeCell ref="F9:H9"/>
    <mergeCell ref="A102:H103"/>
    <mergeCell ref="B87:D87"/>
    <mergeCell ref="B12:C12"/>
    <mergeCell ref="D12:H12"/>
    <mergeCell ref="C26:D26"/>
    <mergeCell ref="B13:C14"/>
    <mergeCell ref="B18:C18"/>
    <mergeCell ref="B19:C19"/>
    <mergeCell ref="B20:C20"/>
    <mergeCell ref="B21:C21"/>
    <mergeCell ref="D21:H21"/>
    <mergeCell ref="B22:C22"/>
    <mergeCell ref="D22:H22"/>
    <mergeCell ref="B23:C23"/>
    <mergeCell ref="B24:C24"/>
    <mergeCell ref="B25:H25"/>
    <mergeCell ref="I87:J87"/>
    <mergeCell ref="BK86:BQ86"/>
    <mergeCell ref="BC86:BI86"/>
    <mergeCell ref="E87:F87"/>
    <mergeCell ref="G87:H87"/>
    <mergeCell ref="K87:L87"/>
    <mergeCell ref="AV86:BB86"/>
    <mergeCell ref="M87:N87"/>
    <mergeCell ref="AP86:AT86"/>
    <mergeCell ref="AJ86:AN86"/>
    <mergeCell ref="O87:P87"/>
    <mergeCell ref="Q87:R87"/>
    <mergeCell ref="AC86:AG86"/>
    <mergeCell ref="V86:Z86"/>
    <mergeCell ref="S87:T87"/>
    <mergeCell ref="B4:G4"/>
    <mergeCell ref="B5:G5"/>
    <mergeCell ref="B6:G6"/>
    <mergeCell ref="A1:I1"/>
    <mergeCell ref="A2:I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8"/>
  <sheetViews>
    <sheetView topLeftCell="A26" workbookViewId="0">
      <selection activeCell="A39" sqref="A39:XFD209"/>
    </sheetView>
  </sheetViews>
  <sheetFormatPr baseColWidth="10" defaultRowHeight="15" x14ac:dyDescent="0.25"/>
  <cols>
    <col min="1" max="1" width="6.140625" customWidth="1"/>
    <col min="2" max="2" width="15.140625" bestFit="1" customWidth="1"/>
    <col min="4" max="4" width="12.85546875" bestFit="1" customWidth="1"/>
    <col min="6" max="6" width="12.85546875" bestFit="1" customWidth="1"/>
    <col min="8" max="8" width="5.42578125" customWidth="1"/>
    <col min="10" max="10" width="12.85546875" bestFit="1" customWidth="1"/>
    <col min="12" max="12" width="12.85546875" bestFit="1" customWidth="1"/>
    <col min="14" max="14" width="12.85546875" bestFit="1" customWidth="1"/>
    <col min="16" max="16" width="12.85546875" bestFit="1" customWidth="1"/>
    <col min="18" max="18" width="12.85546875" bestFit="1" customWidth="1"/>
  </cols>
  <sheetData>
    <row r="1" spans="1:9" ht="18.75" x14ac:dyDescent="0.3">
      <c r="A1" s="89" t="s">
        <v>109</v>
      </c>
      <c r="B1" s="89"/>
      <c r="C1" s="89"/>
      <c r="D1" s="89"/>
      <c r="E1" s="89"/>
      <c r="F1" s="89"/>
      <c r="G1" s="89"/>
      <c r="H1" s="89"/>
      <c r="I1" s="87"/>
    </row>
    <row r="2" spans="1:9" ht="18.75" x14ac:dyDescent="0.3">
      <c r="A2" s="89" t="s">
        <v>110</v>
      </c>
      <c r="B2" s="89"/>
      <c r="C2" s="89"/>
      <c r="D2" s="89"/>
      <c r="E2" s="89"/>
      <c r="F2" s="89"/>
      <c r="G2" s="89"/>
      <c r="H2" s="89"/>
      <c r="I2" s="87"/>
    </row>
    <row r="4" spans="1:9" x14ac:dyDescent="0.25">
      <c r="B4" s="88"/>
      <c r="C4" s="88"/>
      <c r="D4" s="88"/>
      <c r="E4" s="88"/>
      <c r="F4" s="88"/>
      <c r="G4" s="88"/>
      <c r="I4" s="83"/>
    </row>
    <row r="5" spans="1:9" x14ac:dyDescent="0.25">
      <c r="B5" s="90" t="s">
        <v>0</v>
      </c>
      <c r="C5" s="90"/>
      <c r="D5" s="90"/>
      <c r="E5" s="90"/>
      <c r="F5" s="90"/>
      <c r="G5" s="90"/>
      <c r="I5" s="84"/>
    </row>
    <row r="6" spans="1:9" x14ac:dyDescent="0.25">
      <c r="B6" s="88" t="s">
        <v>111</v>
      </c>
      <c r="C6" s="88"/>
      <c r="D6" s="88"/>
      <c r="E6" s="88"/>
      <c r="F6" s="88"/>
      <c r="G6" s="88"/>
      <c r="I6" s="85"/>
    </row>
    <row r="8" spans="1:9" x14ac:dyDescent="0.25">
      <c r="B8" s="102" t="s">
        <v>1</v>
      </c>
      <c r="C8" s="102"/>
      <c r="D8" s="102"/>
      <c r="E8" s="102"/>
      <c r="F8" s="102"/>
      <c r="G8" s="102"/>
    </row>
    <row r="9" spans="1:9" ht="15.75" thickBot="1" x14ac:dyDescent="0.3">
      <c r="B9" s="1"/>
      <c r="C9" s="1"/>
      <c r="D9" s="1"/>
      <c r="E9" s="1"/>
      <c r="F9" s="1"/>
      <c r="G9" s="1"/>
    </row>
    <row r="10" spans="1:9" ht="15.75" thickBot="1" x14ac:dyDescent="0.3">
      <c r="B10" s="2" t="s">
        <v>2</v>
      </c>
      <c r="C10" s="103" t="s">
        <v>78</v>
      </c>
      <c r="D10" s="104"/>
      <c r="E10" s="104"/>
      <c r="F10" s="104"/>
      <c r="G10" s="105"/>
    </row>
    <row r="11" spans="1:9" ht="25.5" customHeight="1" thickBot="1" x14ac:dyDescent="0.3">
      <c r="B11" s="3" t="s">
        <v>3</v>
      </c>
      <c r="C11" s="4" t="s">
        <v>4</v>
      </c>
      <c r="D11" s="5" t="s">
        <v>5</v>
      </c>
      <c r="E11" s="93" t="s">
        <v>64</v>
      </c>
      <c r="F11" s="94"/>
      <c r="G11" s="95"/>
    </row>
    <row r="12" spans="1:9" ht="22.5" customHeight="1" thickBot="1" x14ac:dyDescent="0.3">
      <c r="B12" s="3" t="s">
        <v>6</v>
      </c>
      <c r="C12" s="93" t="s">
        <v>91</v>
      </c>
      <c r="D12" s="94"/>
      <c r="E12" s="94"/>
      <c r="F12" s="94"/>
      <c r="G12" s="95"/>
    </row>
    <row r="13" spans="1:9" ht="15.75" thickBot="1" x14ac:dyDescent="0.3">
      <c r="B13" s="3" t="s">
        <v>7</v>
      </c>
      <c r="C13" s="6" t="s">
        <v>8</v>
      </c>
      <c r="D13" s="5" t="s">
        <v>9</v>
      </c>
      <c r="E13" s="7" t="s">
        <v>70</v>
      </c>
      <c r="F13" s="5" t="s">
        <v>11</v>
      </c>
      <c r="G13" s="7" t="s">
        <v>79</v>
      </c>
    </row>
    <row r="14" spans="1:9" ht="25.5" customHeight="1" thickBot="1" x14ac:dyDescent="0.3">
      <c r="B14" s="3" t="s">
        <v>13</v>
      </c>
      <c r="C14" s="93" t="s">
        <v>80</v>
      </c>
      <c r="D14" s="94"/>
      <c r="E14" s="94"/>
      <c r="F14" s="94"/>
      <c r="G14" s="95"/>
    </row>
    <row r="15" spans="1:9" ht="15.75" thickBot="1" x14ac:dyDescent="0.3">
      <c r="B15" s="91" t="s">
        <v>14</v>
      </c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</row>
    <row r="16" spans="1:9" ht="15.75" thickBot="1" x14ac:dyDescent="0.3">
      <c r="B16" s="92"/>
      <c r="C16" s="7">
        <v>21</v>
      </c>
      <c r="D16" s="7">
        <v>42</v>
      </c>
      <c r="E16" s="7">
        <v>63</v>
      </c>
      <c r="F16" s="7">
        <v>83</v>
      </c>
      <c r="G16" s="7">
        <v>83</v>
      </c>
    </row>
    <row r="17" spans="2:7" ht="15.75" thickBot="1" x14ac:dyDescent="0.3">
      <c r="B17" s="3" t="s">
        <v>101</v>
      </c>
      <c r="C17" s="7">
        <v>19</v>
      </c>
      <c r="D17" s="7">
        <v>41</v>
      </c>
      <c r="E17" s="7">
        <v>60</v>
      </c>
      <c r="F17" s="7">
        <v>72</v>
      </c>
      <c r="G17" s="7">
        <v>72</v>
      </c>
    </row>
    <row r="18" spans="2:7" ht="15.75" thickBot="1" x14ac:dyDescent="0.3">
      <c r="B18" s="3" t="s">
        <v>95</v>
      </c>
      <c r="C18" s="6">
        <v>20</v>
      </c>
      <c r="D18" s="7">
        <v>38</v>
      </c>
      <c r="E18" s="7">
        <v>53</v>
      </c>
      <c r="F18" s="7">
        <v>78</v>
      </c>
      <c r="G18" s="7">
        <v>78</v>
      </c>
    </row>
    <row r="19" spans="2:7" ht="15.75" thickBot="1" x14ac:dyDescent="0.3">
      <c r="B19" s="3" t="s">
        <v>94</v>
      </c>
      <c r="C19" s="7">
        <v>20</v>
      </c>
      <c r="D19" s="7">
        <v>39</v>
      </c>
      <c r="E19" s="7">
        <v>56</v>
      </c>
      <c r="F19" s="7">
        <v>85</v>
      </c>
      <c r="G19" s="7">
        <v>85</v>
      </c>
    </row>
    <row r="20" spans="2:7" ht="15.75" thickBot="1" x14ac:dyDescent="0.3">
      <c r="B20" s="3" t="s">
        <v>20</v>
      </c>
      <c r="C20" s="6">
        <v>21</v>
      </c>
      <c r="D20" s="7">
        <v>42</v>
      </c>
      <c r="E20" s="7">
        <v>63</v>
      </c>
      <c r="F20" s="7">
        <v>83</v>
      </c>
      <c r="G20" s="7">
        <v>83</v>
      </c>
    </row>
    <row r="21" spans="2:7" ht="15.75" thickBot="1" x14ac:dyDescent="0.3">
      <c r="B21" s="3" t="s">
        <v>21</v>
      </c>
      <c r="C21" s="6">
        <v>23</v>
      </c>
      <c r="D21" s="7">
        <v>48</v>
      </c>
      <c r="E21" s="7">
        <v>71</v>
      </c>
      <c r="F21" s="7">
        <v>96</v>
      </c>
      <c r="G21" s="7">
        <v>96</v>
      </c>
    </row>
    <row r="22" spans="2:7" ht="26.25" thickBot="1" x14ac:dyDescent="0.3">
      <c r="B22" s="9" t="s">
        <v>22</v>
      </c>
      <c r="C22" s="6" t="s">
        <v>23</v>
      </c>
      <c r="D22" s="10" t="s">
        <v>24</v>
      </c>
      <c r="E22" s="6" t="s">
        <v>72</v>
      </c>
      <c r="F22" s="10" t="s">
        <v>26</v>
      </c>
      <c r="G22" s="6" t="s">
        <v>27</v>
      </c>
    </row>
    <row r="23" spans="2:7" ht="15.75" thickBot="1" x14ac:dyDescent="0.3">
      <c r="B23" s="9" t="s">
        <v>28</v>
      </c>
      <c r="C23" s="96" t="s">
        <v>29</v>
      </c>
      <c r="D23" s="97"/>
      <c r="E23" s="97"/>
      <c r="F23" s="97"/>
      <c r="G23" s="98"/>
    </row>
    <row r="24" spans="2:7" ht="26.25" thickBot="1" x14ac:dyDescent="0.3">
      <c r="B24" s="9" t="s">
        <v>30</v>
      </c>
      <c r="C24" s="93" t="s">
        <v>81</v>
      </c>
      <c r="D24" s="94"/>
      <c r="E24" s="94"/>
      <c r="F24" s="94"/>
      <c r="G24" s="95"/>
    </row>
    <row r="25" spans="2:7" ht="26.25" thickBot="1" x14ac:dyDescent="0.3">
      <c r="B25" s="9" t="s">
        <v>31</v>
      </c>
      <c r="C25" s="11" t="s">
        <v>82</v>
      </c>
      <c r="D25" s="10" t="s">
        <v>24</v>
      </c>
      <c r="E25" s="6" t="s">
        <v>75</v>
      </c>
      <c r="F25" s="10" t="s">
        <v>32</v>
      </c>
      <c r="G25" s="6" t="s">
        <v>51</v>
      </c>
    </row>
    <row r="26" spans="2:7" ht="26.25" thickBot="1" x14ac:dyDescent="0.3">
      <c r="B26" s="9" t="s">
        <v>33</v>
      </c>
      <c r="C26" s="11" t="s">
        <v>76</v>
      </c>
      <c r="D26" s="10" t="s">
        <v>24</v>
      </c>
      <c r="E26" s="6" t="s">
        <v>75</v>
      </c>
      <c r="F26" s="10" t="s">
        <v>32</v>
      </c>
      <c r="G26" s="6" t="s">
        <v>51</v>
      </c>
    </row>
    <row r="27" spans="2:7" ht="15.75" thickBot="1" x14ac:dyDescent="0.3">
      <c r="B27" s="99" t="s">
        <v>34</v>
      </c>
      <c r="C27" s="100"/>
      <c r="D27" s="100"/>
      <c r="E27" s="100"/>
      <c r="F27" s="100"/>
      <c r="G27" s="101"/>
    </row>
    <row r="28" spans="2:7" ht="15.75" thickBot="1" x14ac:dyDescent="0.3">
      <c r="B28" s="9" t="s">
        <v>35</v>
      </c>
      <c r="C28" s="7">
        <f>+-10%</f>
        <v>-0.1</v>
      </c>
      <c r="D28" s="10" t="s">
        <v>36</v>
      </c>
      <c r="E28" s="7">
        <f>+-20%</f>
        <v>-0.2</v>
      </c>
      <c r="F28" s="10" t="s">
        <v>37</v>
      </c>
      <c r="G28" s="7" t="s">
        <v>38</v>
      </c>
    </row>
    <row r="29" spans="2:7" ht="15.75" thickBot="1" x14ac:dyDescent="0.3">
      <c r="B29" s="99" t="s">
        <v>39</v>
      </c>
      <c r="C29" s="100"/>
      <c r="D29" s="100"/>
      <c r="E29" s="100"/>
      <c r="F29" s="100"/>
      <c r="G29" s="101"/>
    </row>
    <row r="30" spans="2:7" ht="15.75" thickBot="1" x14ac:dyDescent="0.3">
      <c r="B30" s="9" t="s">
        <v>40</v>
      </c>
      <c r="C30" s="93" t="s">
        <v>77</v>
      </c>
      <c r="D30" s="94"/>
      <c r="E30" s="94"/>
      <c r="F30" s="94"/>
      <c r="G30" s="95"/>
    </row>
    <row r="31" spans="2:7" ht="26.25" thickBot="1" x14ac:dyDescent="0.3">
      <c r="B31" s="9" t="s">
        <v>41</v>
      </c>
      <c r="C31" s="12">
        <v>45535</v>
      </c>
      <c r="D31" s="10" t="s">
        <v>42</v>
      </c>
      <c r="E31" s="93" t="s">
        <v>54</v>
      </c>
      <c r="F31" s="94"/>
      <c r="G31" s="95"/>
    </row>
    <row r="32" spans="2:7" ht="26.25" thickBot="1" x14ac:dyDescent="0.3">
      <c r="B32" s="9" t="s">
        <v>43</v>
      </c>
      <c r="C32" s="12">
        <v>45751</v>
      </c>
      <c r="D32" s="10" t="s">
        <v>42</v>
      </c>
      <c r="E32" s="93" t="s">
        <v>54</v>
      </c>
      <c r="F32" s="94"/>
      <c r="G32" s="95"/>
    </row>
    <row r="33" spans="2:8" ht="15.75" thickBot="1" x14ac:dyDescent="0.3">
      <c r="B33" s="99" t="s">
        <v>107</v>
      </c>
      <c r="C33" s="100"/>
      <c r="D33" s="100"/>
      <c r="E33" s="100"/>
      <c r="F33" s="100"/>
      <c r="G33" s="101"/>
    </row>
    <row r="34" spans="2:8" ht="15.75" thickBot="1" x14ac:dyDescent="0.3">
      <c r="B34" s="106" t="s">
        <v>44</v>
      </c>
      <c r="C34" s="8" t="s">
        <v>15</v>
      </c>
      <c r="D34" s="8" t="s">
        <v>16</v>
      </c>
      <c r="E34" s="8" t="s">
        <v>17</v>
      </c>
      <c r="F34" s="8" t="s">
        <v>18</v>
      </c>
      <c r="G34" s="8" t="s">
        <v>19</v>
      </c>
    </row>
    <row r="35" spans="2:8" ht="15.75" thickBot="1" x14ac:dyDescent="0.3">
      <c r="B35" s="107"/>
      <c r="C35" s="6">
        <v>17</v>
      </c>
      <c r="D35" s="7">
        <v>34</v>
      </c>
      <c r="E35" s="7">
        <v>48</v>
      </c>
      <c r="F35" s="7"/>
      <c r="G35" s="7"/>
    </row>
    <row r="36" spans="2:8" x14ac:dyDescent="0.25">
      <c r="B36" s="68" t="s">
        <v>108</v>
      </c>
      <c r="C36" s="69"/>
      <c r="D36" s="16"/>
      <c r="E36" s="16"/>
      <c r="F36" s="16"/>
      <c r="G36" s="16"/>
    </row>
    <row r="37" spans="2:8" x14ac:dyDescent="0.25">
      <c r="B37" s="132" t="s">
        <v>86</v>
      </c>
      <c r="C37" s="132"/>
      <c r="D37" s="132"/>
      <c r="E37" s="132"/>
      <c r="F37" s="132"/>
      <c r="G37" s="132"/>
    </row>
    <row r="38" spans="2:8" ht="15" customHeight="1" x14ac:dyDescent="0.25">
      <c r="B38" s="132"/>
      <c r="C38" s="132"/>
      <c r="D38" s="132"/>
      <c r="E38" s="132"/>
      <c r="F38" s="132"/>
      <c r="G38" s="132"/>
      <c r="H38" s="30"/>
    </row>
  </sheetData>
  <mergeCells count="21">
    <mergeCell ref="B29:G29"/>
    <mergeCell ref="C30:G30"/>
    <mergeCell ref="C14:G14"/>
    <mergeCell ref="E31:G31"/>
    <mergeCell ref="E32:G32"/>
    <mergeCell ref="B33:G33"/>
    <mergeCell ref="B34:B35"/>
    <mergeCell ref="B15:B16"/>
    <mergeCell ref="C23:G23"/>
    <mergeCell ref="C24:G24"/>
    <mergeCell ref="B37:G38"/>
    <mergeCell ref="B8:G8"/>
    <mergeCell ref="C10:G10"/>
    <mergeCell ref="E11:G11"/>
    <mergeCell ref="C12:G12"/>
    <mergeCell ref="B27:G27"/>
    <mergeCell ref="B4:G4"/>
    <mergeCell ref="B5:G5"/>
    <mergeCell ref="B6:G6"/>
    <mergeCell ref="A1:H1"/>
    <mergeCell ref="A2:H2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6"/>
  <sheetViews>
    <sheetView topLeftCell="A26" workbookViewId="0">
      <selection activeCell="A37" sqref="A37:XFD201"/>
    </sheetView>
  </sheetViews>
  <sheetFormatPr baseColWidth="10" defaultRowHeight="15" x14ac:dyDescent="0.25"/>
  <cols>
    <col min="1" max="1" width="5.28515625" customWidth="1"/>
    <col min="2" max="2" width="14.42578125" bestFit="1" customWidth="1"/>
    <col min="4" max="4" width="12.85546875" bestFit="1" customWidth="1"/>
    <col min="6" max="6" width="12.85546875" bestFit="1" customWidth="1"/>
    <col min="8" max="8" width="6" customWidth="1"/>
    <col min="10" max="10" width="12.85546875" bestFit="1" customWidth="1"/>
    <col min="12" max="12" width="12.85546875" bestFit="1" customWidth="1"/>
    <col min="14" max="14" width="12.85546875" customWidth="1"/>
    <col min="16" max="16" width="12.85546875" bestFit="1" customWidth="1"/>
    <col min="18" max="18" width="12.85546875" bestFit="1" customWidth="1"/>
  </cols>
  <sheetData>
    <row r="1" spans="1:9" ht="18.75" x14ac:dyDescent="0.3">
      <c r="A1" s="89" t="s">
        <v>109</v>
      </c>
      <c r="B1" s="89"/>
      <c r="C1" s="89"/>
      <c r="D1" s="89"/>
      <c r="E1" s="89"/>
      <c r="F1" s="89"/>
      <c r="G1" s="89"/>
      <c r="H1" s="89"/>
      <c r="I1" s="87"/>
    </row>
    <row r="2" spans="1:9" ht="18.75" x14ac:dyDescent="0.3">
      <c r="A2" s="89" t="s">
        <v>110</v>
      </c>
      <c r="B2" s="89"/>
      <c r="C2" s="89"/>
      <c r="D2" s="89"/>
      <c r="E2" s="89"/>
      <c r="F2" s="89"/>
      <c r="G2" s="89"/>
      <c r="H2" s="89"/>
      <c r="I2" s="87"/>
    </row>
    <row r="4" spans="1:9" x14ac:dyDescent="0.25">
      <c r="B4" s="88"/>
      <c r="C4" s="88"/>
      <c r="D4" s="88"/>
      <c r="E4" s="88"/>
      <c r="F4" s="88"/>
      <c r="G4" s="88"/>
      <c r="I4" s="83"/>
    </row>
    <row r="5" spans="1:9" x14ac:dyDescent="0.25">
      <c r="B5" s="90" t="s">
        <v>0</v>
      </c>
      <c r="C5" s="90"/>
      <c r="D5" s="90"/>
      <c r="E5" s="90"/>
      <c r="F5" s="90"/>
      <c r="G5" s="90"/>
      <c r="I5" s="84"/>
    </row>
    <row r="6" spans="1:9" x14ac:dyDescent="0.25">
      <c r="B6" s="88" t="s">
        <v>111</v>
      </c>
      <c r="C6" s="88"/>
      <c r="D6" s="88"/>
      <c r="E6" s="88"/>
      <c r="F6" s="88"/>
      <c r="G6" s="88"/>
      <c r="I6" s="85"/>
    </row>
    <row r="7" spans="1:9" x14ac:dyDescent="0.25">
      <c r="B7" s="88"/>
      <c r="C7" s="88"/>
      <c r="D7" s="88"/>
      <c r="E7" s="88"/>
      <c r="F7" s="88"/>
      <c r="G7" s="88"/>
    </row>
    <row r="8" spans="1:9" x14ac:dyDescent="0.25">
      <c r="B8" s="102" t="s">
        <v>1</v>
      </c>
      <c r="C8" s="102"/>
      <c r="D8" s="102"/>
      <c r="E8" s="102"/>
      <c r="F8" s="102"/>
      <c r="G8" s="102"/>
    </row>
    <row r="9" spans="1:9" ht="15.75" thickBot="1" x14ac:dyDescent="0.3">
      <c r="B9" s="1"/>
      <c r="C9" s="1"/>
      <c r="D9" s="1"/>
      <c r="E9" s="1"/>
      <c r="F9" s="1"/>
      <c r="G9" s="1"/>
    </row>
    <row r="10" spans="1:9" ht="15.75" thickBot="1" x14ac:dyDescent="0.3">
      <c r="B10" s="2" t="s">
        <v>2</v>
      </c>
      <c r="C10" s="103" t="s">
        <v>83</v>
      </c>
      <c r="D10" s="104"/>
      <c r="E10" s="104"/>
      <c r="F10" s="104"/>
      <c r="G10" s="105"/>
    </row>
    <row r="11" spans="1:9" ht="25.5" customHeight="1" thickBot="1" x14ac:dyDescent="0.3">
      <c r="B11" s="3" t="s">
        <v>3</v>
      </c>
      <c r="C11" s="4" t="s">
        <v>4</v>
      </c>
      <c r="D11" s="5" t="s">
        <v>5</v>
      </c>
      <c r="E11" s="93" t="s">
        <v>64</v>
      </c>
      <c r="F11" s="94"/>
      <c r="G11" s="95"/>
    </row>
    <row r="12" spans="1:9" ht="25.5" customHeight="1" thickBot="1" x14ac:dyDescent="0.3">
      <c r="B12" s="3" t="s">
        <v>6</v>
      </c>
      <c r="C12" s="93" t="s">
        <v>93</v>
      </c>
      <c r="D12" s="94"/>
      <c r="E12" s="94"/>
      <c r="F12" s="94"/>
      <c r="G12" s="95"/>
    </row>
    <row r="13" spans="1:9" ht="15.75" thickBot="1" x14ac:dyDescent="0.3">
      <c r="B13" s="3" t="s">
        <v>7</v>
      </c>
      <c r="C13" s="6" t="s">
        <v>8</v>
      </c>
      <c r="D13" s="5" t="s">
        <v>9</v>
      </c>
      <c r="E13" s="7" t="s">
        <v>70</v>
      </c>
      <c r="F13" s="5" t="s">
        <v>11</v>
      </c>
      <c r="G13" s="7" t="s">
        <v>12</v>
      </c>
    </row>
    <row r="14" spans="1:9" ht="25.5" customHeight="1" thickBot="1" x14ac:dyDescent="0.3">
      <c r="B14" s="3" t="s">
        <v>13</v>
      </c>
      <c r="C14" s="93" t="s">
        <v>84</v>
      </c>
      <c r="D14" s="94"/>
      <c r="E14" s="94"/>
      <c r="F14" s="94"/>
      <c r="G14" s="95"/>
    </row>
    <row r="15" spans="1:9" ht="15.75" thickBot="1" x14ac:dyDescent="0.3">
      <c r="B15" s="91" t="s">
        <v>14</v>
      </c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</row>
    <row r="16" spans="1:9" ht="15.75" thickBot="1" x14ac:dyDescent="0.3">
      <c r="B16" s="92"/>
      <c r="C16" s="7">
        <v>95</v>
      </c>
      <c r="D16" s="7">
        <v>93</v>
      </c>
      <c r="E16" s="7">
        <v>93</v>
      </c>
      <c r="F16" s="7">
        <v>93</v>
      </c>
      <c r="G16" s="7">
        <v>93</v>
      </c>
    </row>
    <row r="17" spans="2:7" ht="15.75" thickBot="1" x14ac:dyDescent="0.3">
      <c r="B17" s="3" t="s">
        <v>101</v>
      </c>
      <c r="C17" s="7">
        <v>90</v>
      </c>
      <c r="D17" s="7">
        <v>90</v>
      </c>
      <c r="E17" s="7">
        <v>90</v>
      </c>
      <c r="F17" s="7">
        <v>91</v>
      </c>
      <c r="G17" s="7">
        <v>91</v>
      </c>
    </row>
    <row r="18" spans="2:7" ht="15.75" thickBot="1" x14ac:dyDescent="0.3">
      <c r="B18" s="3" t="s">
        <v>95</v>
      </c>
      <c r="C18" s="6">
        <v>80</v>
      </c>
      <c r="D18" s="7">
        <v>85</v>
      </c>
      <c r="E18" s="7">
        <v>87</v>
      </c>
      <c r="F18" s="7">
        <v>90</v>
      </c>
      <c r="G18" s="7">
        <v>90</v>
      </c>
    </row>
    <row r="19" spans="2:7" ht="15.75" thickBot="1" x14ac:dyDescent="0.3">
      <c r="B19" s="3" t="s">
        <v>94</v>
      </c>
      <c r="C19" s="7">
        <v>91</v>
      </c>
      <c r="D19" s="7">
        <v>92</v>
      </c>
      <c r="E19" s="7">
        <v>90</v>
      </c>
      <c r="F19" s="7">
        <v>90</v>
      </c>
      <c r="G19" s="7">
        <v>90</v>
      </c>
    </row>
    <row r="20" spans="2:7" ht="15.75" thickBot="1" x14ac:dyDescent="0.3">
      <c r="B20" s="3" t="s">
        <v>20</v>
      </c>
      <c r="C20" s="6">
        <v>91</v>
      </c>
      <c r="D20" s="7">
        <v>92</v>
      </c>
      <c r="E20" s="7">
        <v>93</v>
      </c>
      <c r="F20" s="7">
        <v>93</v>
      </c>
      <c r="G20" s="7">
        <v>93</v>
      </c>
    </row>
    <row r="21" spans="2:7" ht="15.75" thickBot="1" x14ac:dyDescent="0.3">
      <c r="B21" s="3" t="s">
        <v>21</v>
      </c>
      <c r="C21" s="6">
        <v>81</v>
      </c>
      <c r="D21" s="7">
        <v>80</v>
      </c>
      <c r="E21" s="7">
        <v>80</v>
      </c>
      <c r="F21" s="7">
        <v>80</v>
      </c>
      <c r="G21" s="7">
        <v>80</v>
      </c>
    </row>
    <row r="22" spans="2:7" ht="26.25" thickBot="1" x14ac:dyDescent="0.3">
      <c r="B22" s="9" t="s">
        <v>22</v>
      </c>
      <c r="C22" s="6" t="s">
        <v>23</v>
      </c>
      <c r="D22" s="10" t="s">
        <v>24</v>
      </c>
      <c r="E22" s="6" t="s">
        <v>72</v>
      </c>
      <c r="F22" s="10" t="s">
        <v>26</v>
      </c>
      <c r="G22" s="6" t="s">
        <v>27</v>
      </c>
    </row>
    <row r="23" spans="2:7" ht="15.75" thickBot="1" x14ac:dyDescent="0.3">
      <c r="B23" s="9" t="s">
        <v>28</v>
      </c>
      <c r="C23" s="96" t="s">
        <v>29</v>
      </c>
      <c r="D23" s="97"/>
      <c r="E23" s="97"/>
      <c r="F23" s="97"/>
      <c r="G23" s="98"/>
    </row>
    <row r="24" spans="2:7" ht="26.25" thickBot="1" x14ac:dyDescent="0.3">
      <c r="B24" s="9" t="s">
        <v>30</v>
      </c>
      <c r="C24" s="93" t="s">
        <v>106</v>
      </c>
      <c r="D24" s="94"/>
      <c r="E24" s="94"/>
      <c r="F24" s="94"/>
      <c r="G24" s="95"/>
    </row>
    <row r="25" spans="2:7" ht="39" thickBot="1" x14ac:dyDescent="0.3">
      <c r="B25" s="9" t="s">
        <v>31</v>
      </c>
      <c r="C25" s="11" t="s">
        <v>85</v>
      </c>
      <c r="D25" s="10" t="s">
        <v>24</v>
      </c>
      <c r="E25" s="6" t="s">
        <v>75</v>
      </c>
      <c r="F25" s="10" t="s">
        <v>32</v>
      </c>
      <c r="G25" s="6" t="s">
        <v>51</v>
      </c>
    </row>
    <row r="26" spans="2:7" ht="26.25" thickBot="1" x14ac:dyDescent="0.3">
      <c r="B26" s="9" t="s">
        <v>33</v>
      </c>
      <c r="C26" s="11" t="s">
        <v>82</v>
      </c>
      <c r="D26" s="10" t="s">
        <v>24</v>
      </c>
      <c r="E26" s="6" t="s">
        <v>75</v>
      </c>
      <c r="F26" s="10" t="s">
        <v>32</v>
      </c>
      <c r="G26" s="6" t="s">
        <v>51</v>
      </c>
    </row>
    <row r="27" spans="2:7" ht="15.75" thickBot="1" x14ac:dyDescent="0.3">
      <c r="B27" s="99" t="s">
        <v>34</v>
      </c>
      <c r="C27" s="100"/>
      <c r="D27" s="100"/>
      <c r="E27" s="100"/>
      <c r="F27" s="100"/>
      <c r="G27" s="101"/>
    </row>
    <row r="28" spans="2:7" ht="15.75" thickBot="1" x14ac:dyDescent="0.3">
      <c r="B28" s="9" t="s">
        <v>35</v>
      </c>
      <c r="C28" s="7">
        <f>+-10%</f>
        <v>-0.1</v>
      </c>
      <c r="D28" s="10" t="s">
        <v>36</v>
      </c>
      <c r="E28" s="7">
        <f>+-20%</f>
        <v>-0.2</v>
      </c>
      <c r="F28" s="10" t="s">
        <v>37</v>
      </c>
      <c r="G28" s="7" t="s">
        <v>38</v>
      </c>
    </row>
    <row r="29" spans="2:7" ht="15.75" thickBot="1" x14ac:dyDescent="0.3">
      <c r="B29" s="99" t="s">
        <v>39</v>
      </c>
      <c r="C29" s="100"/>
      <c r="D29" s="100"/>
      <c r="E29" s="100"/>
      <c r="F29" s="100"/>
      <c r="G29" s="101"/>
    </row>
    <row r="30" spans="2:7" ht="15.75" thickBot="1" x14ac:dyDescent="0.3">
      <c r="B30" s="9" t="s">
        <v>40</v>
      </c>
      <c r="C30" s="93" t="s">
        <v>77</v>
      </c>
      <c r="D30" s="94"/>
      <c r="E30" s="94"/>
      <c r="F30" s="94"/>
      <c r="G30" s="95"/>
    </row>
    <row r="31" spans="2:7" ht="26.25" thickBot="1" x14ac:dyDescent="0.3">
      <c r="B31" s="9" t="s">
        <v>41</v>
      </c>
      <c r="C31" s="12">
        <v>45535</v>
      </c>
      <c r="D31" s="10" t="s">
        <v>42</v>
      </c>
      <c r="E31" s="93" t="s">
        <v>54</v>
      </c>
      <c r="F31" s="94"/>
      <c r="G31" s="95"/>
    </row>
    <row r="32" spans="2:7" ht="26.25" thickBot="1" x14ac:dyDescent="0.3">
      <c r="B32" s="9" t="s">
        <v>43</v>
      </c>
      <c r="C32" s="12">
        <v>45751</v>
      </c>
      <c r="D32" s="10" t="s">
        <v>42</v>
      </c>
      <c r="E32" s="93" t="s">
        <v>54</v>
      </c>
      <c r="F32" s="94"/>
      <c r="G32" s="95"/>
    </row>
    <row r="33" spans="2:7" ht="15.75" thickBot="1" x14ac:dyDescent="0.3">
      <c r="B33" s="99" t="s">
        <v>107</v>
      </c>
      <c r="C33" s="100"/>
      <c r="D33" s="100"/>
      <c r="E33" s="100"/>
      <c r="F33" s="100"/>
      <c r="G33" s="101"/>
    </row>
    <row r="34" spans="2:7" ht="15.75" thickBot="1" x14ac:dyDescent="0.3">
      <c r="B34" s="106" t="s">
        <v>44</v>
      </c>
      <c r="C34" s="8" t="s">
        <v>15</v>
      </c>
      <c r="D34" s="8" t="s">
        <v>16</v>
      </c>
      <c r="E34" s="8" t="s">
        <v>17</v>
      </c>
      <c r="F34" s="8" t="s">
        <v>18</v>
      </c>
      <c r="G34" s="8" t="s">
        <v>19</v>
      </c>
    </row>
    <row r="35" spans="2:7" ht="15.75" thickBot="1" x14ac:dyDescent="0.3">
      <c r="B35" s="107"/>
      <c r="C35" s="6">
        <v>89</v>
      </c>
      <c r="D35" s="7">
        <v>90</v>
      </c>
      <c r="E35" s="7">
        <v>91</v>
      </c>
      <c r="F35" s="13"/>
      <c r="G35" s="13"/>
    </row>
    <row r="36" spans="2:7" x14ac:dyDescent="0.25">
      <c r="B36" s="68" t="s">
        <v>108</v>
      </c>
      <c r="C36" s="69"/>
      <c r="D36" s="16"/>
      <c r="E36" s="16"/>
      <c r="F36" s="17"/>
      <c r="G36" s="17"/>
    </row>
  </sheetData>
  <mergeCells count="21">
    <mergeCell ref="B7:G7"/>
    <mergeCell ref="B8:G8"/>
    <mergeCell ref="C10:G10"/>
    <mergeCell ref="E11:G11"/>
    <mergeCell ref="B27:G27"/>
    <mergeCell ref="C30:G30"/>
    <mergeCell ref="C12:G12"/>
    <mergeCell ref="C14:G14"/>
    <mergeCell ref="B15:B16"/>
    <mergeCell ref="C23:G23"/>
    <mergeCell ref="C24:G24"/>
    <mergeCell ref="B29:G29"/>
    <mergeCell ref="E31:G31"/>
    <mergeCell ref="E32:G32"/>
    <mergeCell ref="B33:G33"/>
    <mergeCell ref="B34:B35"/>
    <mergeCell ref="B4:G4"/>
    <mergeCell ref="B5:G5"/>
    <mergeCell ref="B6:G6"/>
    <mergeCell ref="A1:H1"/>
    <mergeCell ref="A2:H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Rendicion Ctas</vt:lpstr>
      <vt:lpstr>Recaudación</vt:lpstr>
      <vt:lpstr>Avance Presupuesto</vt:lpstr>
      <vt:lpstr>G. Programable</vt:lpstr>
      <vt:lpstr>G. Operación</vt:lpstr>
      <vt:lpstr>Serv. Personales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cojprepc0001</dc:creator>
  <cp:lastModifiedBy>obruno</cp:lastModifiedBy>
  <cp:lastPrinted>2025-10-14T19:29:25Z</cp:lastPrinted>
  <dcterms:created xsi:type="dcterms:W3CDTF">2018-04-24T22:41:04Z</dcterms:created>
  <dcterms:modified xsi:type="dcterms:W3CDTF">2025-10-22T21:39:38Z</dcterms:modified>
</cp:coreProperties>
</file>