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TRANSPARENCIA\Portal Armonización Contable\2025\INFO ANUAL\2 Egresos\"/>
    </mc:Choice>
  </mc:AlternateContent>
  <bookViews>
    <workbookView xWindow="0" yWindow="0" windowWidth="19200" windowHeight="10905"/>
  </bookViews>
  <sheets>
    <sheet name="2025" sheetId="1" r:id="rId1"/>
  </sheets>
  <definedNames>
    <definedName name="_xlnm.Print_Area" localSheetId="0">'2025'!$B$4:$O$78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8" i="1"/>
  <c r="E22" i="1"/>
  <c r="D22" i="1"/>
  <c r="D12" i="1" l="1"/>
  <c r="D57" i="1" l="1"/>
  <c r="E57" i="1" s="1"/>
  <c r="D54" i="1"/>
  <c r="D53" i="1"/>
  <c r="D51" i="1"/>
  <c r="D49" i="1"/>
  <c r="D47" i="1"/>
  <c r="E47" i="1" s="1"/>
  <c r="D46" i="1"/>
  <c r="D34" i="1"/>
  <c r="D33" i="1"/>
  <c r="D32" i="1"/>
  <c r="D31" i="1"/>
  <c r="D30" i="1"/>
  <c r="D29" i="1"/>
  <c r="D28" i="1"/>
  <c r="D27" i="1"/>
  <c r="D26" i="1"/>
  <c r="D24" i="1"/>
  <c r="D21" i="1"/>
  <c r="D20" i="1"/>
  <c r="D19" i="1"/>
  <c r="D17" i="1"/>
  <c r="D16" i="1"/>
  <c r="D14" i="1"/>
  <c r="D13" i="1"/>
  <c r="D11" i="1"/>
  <c r="D10" i="1"/>
  <c r="D9" i="1"/>
  <c r="C6" i="1"/>
  <c r="F57" i="1" l="1"/>
  <c r="G57" i="1" s="1"/>
  <c r="H57" i="1" s="1"/>
  <c r="I57" i="1" s="1"/>
  <c r="J57" i="1" s="1"/>
  <c r="K57" i="1" s="1"/>
  <c r="L57" i="1" s="1"/>
  <c r="M57" i="1" s="1"/>
  <c r="N57" i="1" s="1"/>
  <c r="E54" i="1"/>
  <c r="F54" i="1" s="1"/>
  <c r="G54" i="1" s="1"/>
  <c r="H54" i="1" s="1"/>
  <c r="I54" i="1" s="1"/>
  <c r="J54" i="1" s="1"/>
  <c r="K54" i="1" s="1"/>
  <c r="L54" i="1" s="1"/>
  <c r="M54" i="1" s="1"/>
  <c r="N54" i="1" s="1"/>
  <c r="E53" i="1"/>
  <c r="F53" i="1" s="1"/>
  <c r="G53" i="1" s="1"/>
  <c r="H53" i="1" s="1"/>
  <c r="I53" i="1" s="1"/>
  <c r="J53" i="1" s="1"/>
  <c r="K53" i="1" s="1"/>
  <c r="L53" i="1" s="1"/>
  <c r="M53" i="1" s="1"/>
  <c r="N53" i="1" s="1"/>
  <c r="E51" i="1"/>
  <c r="F51" i="1" s="1"/>
  <c r="G51" i="1" s="1"/>
  <c r="H51" i="1" s="1"/>
  <c r="I51" i="1" s="1"/>
  <c r="J51" i="1" s="1"/>
  <c r="K51" i="1" s="1"/>
  <c r="L51" i="1" s="1"/>
  <c r="M51" i="1" s="1"/>
  <c r="N51" i="1" s="1"/>
  <c r="E49" i="1"/>
  <c r="F49" i="1" s="1"/>
  <c r="G49" i="1" s="1"/>
  <c r="H49" i="1" s="1"/>
  <c r="I49" i="1" s="1"/>
  <c r="J49" i="1" s="1"/>
  <c r="K49" i="1" s="1"/>
  <c r="L49" i="1" s="1"/>
  <c r="M49" i="1" s="1"/>
  <c r="N49" i="1" s="1"/>
  <c r="F47" i="1"/>
  <c r="G47" i="1" s="1"/>
  <c r="H47" i="1" s="1"/>
  <c r="I47" i="1" s="1"/>
  <c r="J47" i="1" s="1"/>
  <c r="K47" i="1" s="1"/>
  <c r="L47" i="1" s="1"/>
  <c r="M47" i="1" s="1"/>
  <c r="N47" i="1" s="1"/>
  <c r="E46" i="1"/>
  <c r="F46" i="1" s="1"/>
  <c r="G46" i="1" s="1"/>
  <c r="H46" i="1" s="1"/>
  <c r="I46" i="1" s="1"/>
  <c r="J46" i="1" s="1"/>
  <c r="K46" i="1" s="1"/>
  <c r="L46" i="1" s="1"/>
  <c r="M46" i="1" s="1"/>
  <c r="N46" i="1" s="1"/>
  <c r="E40" i="1"/>
  <c r="F40" i="1" s="1"/>
  <c r="G40" i="1" s="1"/>
  <c r="H40" i="1" s="1"/>
  <c r="E26" i="1"/>
  <c r="F26" i="1" s="1"/>
  <c r="G26" i="1" s="1"/>
  <c r="H26" i="1" s="1"/>
  <c r="I26" i="1" s="1"/>
  <c r="J26" i="1" s="1"/>
  <c r="K26" i="1" s="1"/>
  <c r="L26" i="1" s="1"/>
  <c r="M26" i="1" s="1"/>
  <c r="N26" i="1" s="1"/>
  <c r="E27" i="1"/>
  <c r="F27" i="1" s="1"/>
  <c r="G27" i="1" s="1"/>
  <c r="H27" i="1" s="1"/>
  <c r="I27" i="1" s="1"/>
  <c r="J27" i="1" s="1"/>
  <c r="K27" i="1" s="1"/>
  <c r="L27" i="1" s="1"/>
  <c r="M27" i="1" s="1"/>
  <c r="N27" i="1" s="1"/>
  <c r="E28" i="1"/>
  <c r="F28" i="1" s="1"/>
  <c r="G28" i="1" s="1"/>
  <c r="H28" i="1" s="1"/>
  <c r="I28" i="1" s="1"/>
  <c r="J28" i="1" s="1"/>
  <c r="K28" i="1" s="1"/>
  <c r="L28" i="1" s="1"/>
  <c r="M28" i="1" s="1"/>
  <c r="N28" i="1" s="1"/>
  <c r="E29" i="1"/>
  <c r="F29" i="1" s="1"/>
  <c r="G29" i="1" s="1"/>
  <c r="H29" i="1" s="1"/>
  <c r="I29" i="1" s="1"/>
  <c r="J29" i="1" s="1"/>
  <c r="K29" i="1" s="1"/>
  <c r="L29" i="1" s="1"/>
  <c r="M29" i="1" s="1"/>
  <c r="N29" i="1" s="1"/>
  <c r="E30" i="1"/>
  <c r="F30" i="1" s="1"/>
  <c r="G30" i="1" s="1"/>
  <c r="H30" i="1" s="1"/>
  <c r="I30" i="1" s="1"/>
  <c r="J30" i="1" s="1"/>
  <c r="K30" i="1" s="1"/>
  <c r="L30" i="1" s="1"/>
  <c r="M30" i="1" s="1"/>
  <c r="N30" i="1" s="1"/>
  <c r="E31" i="1"/>
  <c r="F31" i="1" s="1"/>
  <c r="G31" i="1" s="1"/>
  <c r="H31" i="1" s="1"/>
  <c r="I31" i="1" s="1"/>
  <c r="J31" i="1" s="1"/>
  <c r="K31" i="1" s="1"/>
  <c r="L31" i="1" s="1"/>
  <c r="M31" i="1" s="1"/>
  <c r="N31" i="1" s="1"/>
  <c r="E32" i="1"/>
  <c r="F32" i="1" s="1"/>
  <c r="G32" i="1" s="1"/>
  <c r="H32" i="1" s="1"/>
  <c r="I32" i="1" s="1"/>
  <c r="J32" i="1" s="1"/>
  <c r="K32" i="1" s="1"/>
  <c r="L32" i="1" s="1"/>
  <c r="M32" i="1" s="1"/>
  <c r="N32" i="1" s="1"/>
  <c r="E33" i="1"/>
  <c r="F33" i="1" s="1"/>
  <c r="G33" i="1" s="1"/>
  <c r="H33" i="1" s="1"/>
  <c r="I33" i="1" s="1"/>
  <c r="J33" i="1" s="1"/>
  <c r="K33" i="1" s="1"/>
  <c r="L33" i="1" s="1"/>
  <c r="M33" i="1" s="1"/>
  <c r="N33" i="1" s="1"/>
  <c r="E34" i="1"/>
  <c r="F34" i="1" s="1"/>
  <c r="G34" i="1" s="1"/>
  <c r="H34" i="1" s="1"/>
  <c r="I34" i="1" s="1"/>
  <c r="J34" i="1" s="1"/>
  <c r="K34" i="1" s="1"/>
  <c r="L34" i="1" s="1"/>
  <c r="M34" i="1" s="1"/>
  <c r="N34" i="1" s="1"/>
  <c r="E24" i="1"/>
  <c r="F24" i="1" s="1"/>
  <c r="G24" i="1" s="1"/>
  <c r="H24" i="1" s="1"/>
  <c r="I24" i="1" s="1"/>
  <c r="J24" i="1" s="1"/>
  <c r="K24" i="1" s="1"/>
  <c r="L24" i="1" s="1"/>
  <c r="M24" i="1" s="1"/>
  <c r="N24" i="1" s="1"/>
  <c r="E19" i="1"/>
  <c r="F19" i="1" s="1"/>
  <c r="G19" i="1" s="1"/>
  <c r="H19" i="1" s="1"/>
  <c r="I19" i="1" s="1"/>
  <c r="J19" i="1" s="1"/>
  <c r="K19" i="1" s="1"/>
  <c r="L19" i="1" s="1"/>
  <c r="M19" i="1" s="1"/>
  <c r="N19" i="1" s="1"/>
  <c r="E20" i="1"/>
  <c r="F20" i="1" s="1"/>
  <c r="G20" i="1" s="1"/>
  <c r="H20" i="1" s="1"/>
  <c r="I20" i="1" s="1"/>
  <c r="J20" i="1" s="1"/>
  <c r="K20" i="1" s="1"/>
  <c r="L20" i="1" s="1"/>
  <c r="M20" i="1" s="1"/>
  <c r="N20" i="1" s="1"/>
  <c r="E21" i="1"/>
  <c r="F21" i="1" s="1"/>
  <c r="G21" i="1" s="1"/>
  <c r="H21" i="1" s="1"/>
  <c r="I21" i="1" s="1"/>
  <c r="J21" i="1" s="1"/>
  <c r="K21" i="1" s="1"/>
  <c r="L21" i="1" s="1"/>
  <c r="M21" i="1" s="1"/>
  <c r="N21" i="1" s="1"/>
  <c r="E16" i="1"/>
  <c r="F16" i="1" s="1"/>
  <c r="G16" i="1" s="1"/>
  <c r="H16" i="1" s="1"/>
  <c r="I16" i="1" s="1"/>
  <c r="J16" i="1" s="1"/>
  <c r="K16" i="1" s="1"/>
  <c r="L16" i="1" s="1"/>
  <c r="M16" i="1" s="1"/>
  <c r="N16" i="1" s="1"/>
  <c r="E17" i="1"/>
  <c r="F17" i="1" s="1"/>
  <c r="G17" i="1" s="1"/>
  <c r="H17" i="1" s="1"/>
  <c r="I17" i="1" s="1"/>
  <c r="J17" i="1" s="1"/>
  <c r="K17" i="1" s="1"/>
  <c r="L17" i="1" s="1"/>
  <c r="M17" i="1" s="1"/>
  <c r="N17" i="1" s="1"/>
  <c r="E9" i="1"/>
  <c r="F9" i="1" s="1"/>
  <c r="G9" i="1" s="1"/>
  <c r="H9" i="1" s="1"/>
  <c r="I9" i="1" s="1"/>
  <c r="J9" i="1" s="1"/>
  <c r="K9" i="1" s="1"/>
  <c r="L9" i="1" s="1"/>
  <c r="M9" i="1" s="1"/>
  <c r="N9" i="1" s="1"/>
  <c r="E10" i="1"/>
  <c r="F10" i="1" s="1"/>
  <c r="G10" i="1" s="1"/>
  <c r="H10" i="1" s="1"/>
  <c r="I10" i="1" s="1"/>
  <c r="J10" i="1" s="1"/>
  <c r="K10" i="1" s="1"/>
  <c r="L10" i="1" s="1"/>
  <c r="M10" i="1" s="1"/>
  <c r="N10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E13" i="1"/>
  <c r="F13" i="1" s="1"/>
  <c r="G13" i="1" s="1"/>
  <c r="H13" i="1" s="1"/>
  <c r="I13" i="1" s="1"/>
  <c r="J13" i="1" s="1"/>
  <c r="K13" i="1" s="1"/>
  <c r="L13" i="1" s="1"/>
  <c r="M13" i="1" s="1"/>
  <c r="N13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E12" i="1"/>
  <c r="D8" i="1"/>
  <c r="O30" i="1" l="1"/>
  <c r="O26" i="1"/>
  <c r="O21" i="1"/>
  <c r="O19" i="1"/>
  <c r="G12" i="1"/>
  <c r="H12" i="1" s="1"/>
  <c r="I12" i="1" s="1"/>
  <c r="J12" i="1" s="1"/>
  <c r="K12" i="1" s="1"/>
  <c r="L12" i="1" s="1"/>
  <c r="M12" i="1" s="1"/>
  <c r="N12" i="1" s="1"/>
  <c r="F12" i="1"/>
  <c r="O12" i="1" s="1"/>
  <c r="O47" i="1"/>
  <c r="O40" i="1"/>
  <c r="O33" i="1"/>
  <c r="O20" i="1"/>
  <c r="O13" i="1"/>
  <c r="O57" i="1"/>
  <c r="O54" i="1"/>
  <c r="O53" i="1"/>
  <c r="O51" i="1"/>
  <c r="O49" i="1"/>
  <c r="O46" i="1"/>
  <c r="O32" i="1"/>
  <c r="O27" i="1"/>
  <c r="O28" i="1"/>
  <c r="O34" i="1"/>
  <c r="O29" i="1"/>
  <c r="O31" i="1"/>
  <c r="O24" i="1"/>
  <c r="O17" i="1"/>
  <c r="O16" i="1"/>
  <c r="O9" i="1"/>
  <c r="O14" i="1"/>
  <c r="O10" i="1"/>
  <c r="O11" i="1"/>
  <c r="E8" i="1" l="1"/>
  <c r="D6" i="1" l="1"/>
  <c r="F8" i="1"/>
  <c r="G8" i="1" s="1"/>
  <c r="H8" i="1" s="1"/>
  <c r="I8" i="1" s="1"/>
  <c r="J8" i="1" s="1"/>
  <c r="K8" i="1" s="1"/>
  <c r="L8" i="1" s="1"/>
  <c r="M8" i="1" s="1"/>
  <c r="N8" i="1" s="1"/>
  <c r="F22" i="1"/>
  <c r="O8" i="1" l="1"/>
  <c r="G22" i="1"/>
  <c r="H22" i="1" s="1"/>
  <c r="I22" i="1" s="1"/>
  <c r="J22" i="1" s="1"/>
  <c r="K22" i="1" s="1"/>
  <c r="L22" i="1" s="1"/>
  <c r="M22" i="1" s="1"/>
  <c r="N22" i="1" s="1"/>
  <c r="O22" i="1" s="1"/>
  <c r="E6" i="1"/>
  <c r="F6" i="1"/>
  <c r="H6" i="1" l="1"/>
  <c r="M6" i="1"/>
  <c r="N6" i="1"/>
  <c r="K6" i="1"/>
  <c r="L6" i="1"/>
  <c r="J6" i="1"/>
  <c r="G6" i="1"/>
  <c r="I6" i="1"/>
  <c r="O6" i="1" l="1"/>
</calcChain>
</file>

<file path=xl/sharedStrings.xml><?xml version="1.0" encoding="utf-8"?>
<sst xmlns="http://schemas.openxmlformats.org/spreadsheetml/2006/main" count="87" uniqueCount="87">
  <si>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</si>
  <si>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</si>
  <si>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</si>
  <si>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</si>
  <si>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</si>
  <si>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</si>
  <si>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</si>
  <si>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</si>
  <si>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</si>
  <si>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</si>
  <si>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</si>
  <si>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</si>
  <si>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</si>
  <si>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</si>
  <si>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</si>
  <si>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Materiales y Suministros</t>
  </si>
  <si>
    <t xml:space="preserve">    Alimentos y Utensilios</t>
  </si>
  <si>
    <t xml:space="preserve">     Combustibles, Lubricantes y Aditivos</t>
  </si>
  <si>
    <t xml:space="preserve">     Materiales y Suministros para Seguridad</t>
  </si>
  <si>
    <t>Servicios Generales</t>
  </si>
  <si>
    <t xml:space="preserve">     Servicios Básicos</t>
  </si>
  <si>
    <t xml:space="preserve">     Servicios de Arrendamiento </t>
  </si>
  <si>
    <t xml:space="preserve">     Servicios de Comunicación Social y Publicidad</t>
  </si>
  <si>
    <t xml:space="preserve">     Servicios de Traslado y Viáticos</t>
  </si>
  <si>
    <t xml:space="preserve">    Servicios Oficiales</t>
  </si>
  <si>
    <t xml:space="preserve">     Otros Servicios Generales</t>
  </si>
  <si>
    <t>Transferencias, Asignaciones, Subsidios y Otras Ayudas</t>
  </si>
  <si>
    <t xml:space="preserve">     Transferencias al Resto del Sector Público</t>
  </si>
  <si>
    <t xml:space="preserve">     Subsidios y Subvenciones</t>
  </si>
  <si>
    <t xml:space="preserve">     Ayudas Sociales</t>
  </si>
  <si>
    <t xml:space="preserve">     Pensiones y Jubilaciones</t>
  </si>
  <si>
    <t xml:space="preserve">     Transferencias a la Seguridad Social</t>
  </si>
  <si>
    <t xml:space="preserve">     Donativos</t>
  </si>
  <si>
    <t xml:space="preserve">     Transferencias al Exterior</t>
  </si>
  <si>
    <t>Bienes Muebles, Inmuebles e Intangibles</t>
  </si>
  <si>
    <t xml:space="preserve">     Mobiliario y Equipo de Administración</t>
  </si>
  <si>
    <t xml:space="preserve">     Mobiliario y Equipo Educacional y Recreativo</t>
  </si>
  <si>
    <t xml:space="preserve">     Equipo e Instrumental Médico y de Laboratorio</t>
  </si>
  <si>
    <t xml:space="preserve">     Vehículos y Equipo de Transporte</t>
  </si>
  <si>
    <t xml:space="preserve">     Equipo de Defensa y Seguridad</t>
  </si>
  <si>
    <t xml:space="preserve">     Maquinaria, Otros Equipos y Herramientas</t>
  </si>
  <si>
    <t xml:space="preserve">     Activos Biológicos</t>
  </si>
  <si>
    <t xml:space="preserve">     Bienes Inmuebles                 </t>
  </si>
  <si>
    <t xml:space="preserve">     Activos Intangibles</t>
  </si>
  <si>
    <t>Inversión Pública</t>
  </si>
  <si>
    <t xml:space="preserve">     Obra Pública en Bienes de Dominio Publico</t>
  </si>
  <si>
    <t xml:space="preserve">     Obra Pública en Bienes Propios</t>
  </si>
  <si>
    <t xml:space="preserve">     Proyectos Productivos y Acciones de Fomento</t>
  </si>
  <si>
    <t>Inversiones Financieras y Otras Provisiones</t>
  </si>
  <si>
    <t xml:space="preserve">     Acciones y Participaciones de Capital</t>
  </si>
  <si>
    <t xml:space="preserve">     Compra de Títulos y Valores</t>
  </si>
  <si>
    <t xml:space="preserve">     Concesión de Préstamos</t>
  </si>
  <si>
    <t xml:space="preserve">     Otras Inversiones Financieras</t>
  </si>
  <si>
    <t>Participaciones y Aportaciones</t>
  </si>
  <si>
    <t xml:space="preserve">     Participaciones</t>
  </si>
  <si>
    <t xml:space="preserve">     Aportaciones</t>
  </si>
  <si>
    <t xml:space="preserve">     Convenios</t>
  </si>
  <si>
    <t>Deuda Pública</t>
  </si>
  <si>
    <t xml:space="preserve">     Amortización de la Deuda Pública</t>
  </si>
  <si>
    <t xml:space="preserve">     Intereses de la Deuda Pública </t>
  </si>
  <si>
    <t xml:space="preserve">     Comisiones de la Deuda Pública</t>
  </si>
  <si>
    <t xml:space="preserve">     Gastos de la Deuda Pública</t>
  </si>
  <si>
    <t xml:space="preserve">     Costo por Coberturas</t>
  </si>
  <si>
    <t xml:space="preserve">     Apoyos Financieros</t>
  </si>
  <si>
    <t>Adeudos de Ejercicios Fiscales Anteriores (ADEFAS)</t>
  </si>
  <si>
    <t>Remuneraciones al Personal de Carácter Permanente</t>
  </si>
  <si>
    <t>Remuneraciones al Personal de Carácter Transitorio</t>
  </si>
  <si>
    <t xml:space="preserve">Remuneraciones Adicionales y Especiales 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</si>
  <si>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</si>
  <si>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</si>
  <si>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</si>
  <si>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</si>
  <si>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</si>
  <si>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</si>
  <si>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</si>
  <si>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</si>
  <si>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Herramientas, Refacciones y Accesorios Menores</t>
  </si>
  <si>
    <t>Vestuario, Blancos, Prendas de Protección y Artículos Deportivos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</si>
  <si>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</si>
  <si>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</si>
  <si>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</si>
  <si>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Transferencias Internas y Asignaciones al Sector Público</t>
  </si>
  <si>
    <t>Transferencias a Fideicomisos, Mandatos y Otros Análogos</t>
  </si>
  <si>
    <t xml:space="preserve">Inversiones para el Fomento de Actividades Productivas </t>
  </si>
  <si>
    <t>Inversiones en Fideicomisos, Mandatos y Otros Análogos</t>
  </si>
  <si>
    <t>Provisiones para Contingencias y Otras Erogaciones Especiales</t>
  </si>
  <si>
    <t>TRIBUNAL SUPERIOR DE JUSTICIA DEL PODER JUDICIAL DEL ESTADO DE MORELOS Calendario de Presupuesto de Egresos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</si>
</sst>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Narrow"/>
      <family val="2"/>
    </font>
    <font>
      <b/>
      <sz val="4.5"/>
      <color rgb="FF000000"/>
      <name val="Arial"/>
      <family val="2"/>
    </font>
    <font>
      <b/>
      <sz val="8"/>
      <color rgb="FF000000"/>
      <name val="Arial Narrow"/>
      <family val="2"/>
    </font>
    <font>
      <b/>
      <sz val="7"/>
      <color rgb="FF000000"/>
      <name val="Arial Narrow"/>
      <family val="2"/>
    </font>
    <font>
      <sz val="7"/>
      <color rgb="FF000000"/>
      <name val="Arial Narrow"/>
      <family val="2"/>
    </font>
    <font>
      <sz val="8"/>
      <color theme="1"/>
      <name val="Arial Narrow"/>
      <family val="2"/>
    </font>
    <font>
      <sz val="11"/>
      <color indexed="8"/>
      <name val="Calibri"/>
      <family val="2"/>
    </font>
    <font>
      <sz val="10"/>
      <color theme="1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</cellStyleXfs>
  <cellXfs count="26">
    <xf numFmtId="0" fontId="0" fillId="0" borderId="0" xfId="0"/>
    <xf numFmtId="0" fontId="19" fillId="0" borderId="10" xfId="0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2" fillId="0" borderId="17" xfId="0" applyFont="1" applyBorder="1" applyAlignment="1">
      <alignment vertical="center"/>
    </xf>
    <xf numFmtId="0" fontId="22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vertical="center"/>
    </xf>
    <xf numFmtId="0" fontId="22" fillId="0" borderId="18" xfId="0" applyFont="1" applyBorder="1" applyAlignment="1">
      <alignment vertical="center" wrapText="1"/>
    </xf>
    <xf numFmtId="0" fontId="0" fillId="0" borderId="20" xfId="0" applyBorder="1"/>
    <xf numFmtId="0" fontId="0" fillId="0" borderId="21" xfId="0" applyBorder="1"/>
    <xf numFmtId="0" fontId="22" fillId="0" borderId="21" xfId="0" applyFont="1" applyBorder="1" applyAlignment="1">
      <alignment horizontal="left" vertical="center" wrapText="1" indent="1"/>
    </xf>
    <xf numFmtId="0" fontId="0" fillId="0" borderId="22" xfId="0" applyBorder="1"/>
    <xf numFmtId="0" fontId="0" fillId="0" borderId="13" xfId="0" applyBorder="1"/>
    <xf numFmtId="0" fontId="0" fillId="0" borderId="23" xfId="0" applyBorder="1"/>
    <xf numFmtId="0" fontId="0" fillId="0" borderId="11" xfId="0" applyBorder="1"/>
    <xf numFmtId="0" fontId="22" fillId="0" borderId="10" xfId="0" applyFont="1" applyBorder="1" applyAlignment="1">
      <alignment horizontal="left" vertical="center" wrapText="1" indent="1"/>
    </xf>
    <xf numFmtId="43" fontId="23" fillId="0" borderId="14" xfId="0" applyNumberFormat="1" applyFont="1" applyBorder="1" applyAlignment="1">
      <alignment vertical="center" wrapText="1"/>
    </xf>
    <xf numFmtId="43" fontId="23" fillId="0" borderId="23" xfId="1" applyFont="1" applyBorder="1" applyAlignment="1">
      <alignment vertical="center"/>
    </xf>
    <xf numFmtId="43" fontId="23" fillId="0" borderId="19" xfId="1" applyFont="1" applyBorder="1" applyAlignment="1">
      <alignment vertical="center"/>
    </xf>
    <xf numFmtId="43" fontId="23" fillId="0" borderId="24" xfId="1" applyFont="1" applyBorder="1" applyAlignment="1">
      <alignment vertical="center"/>
    </xf>
    <xf numFmtId="43" fontId="23" fillId="0" borderId="21" xfId="1" applyFont="1" applyBorder="1" applyAlignment="1">
      <alignment vertical="center"/>
    </xf>
    <xf numFmtId="0" fontId="25" fillId="0" borderId="0" xfId="0" applyFont="1"/>
    <xf numFmtId="43" fontId="0" fillId="0" borderId="0" xfId="0" applyNumberFormat="1"/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78"/>
  <sheetViews>
    <sheetView tabSelected="1" workbookViewId="0">
      <selection activeCell="B1" sqref="B1"/>
    </sheetView>
  </sheetViews>
  <sheetFormatPr baseColWidth="10" defaultRowHeight="15" x14ac:dyDescent="0.25"/>
  <cols>
    <col min="1" max="1" width="8.7109375" bestFit="1" customWidth="1"/>
    <col min="2" max="2" width="30.7109375" customWidth="1"/>
    <col min="3" max="3" width="12.140625" bestFit="1" customWidth="1"/>
    <col min="5" max="5" width="10.28515625" bestFit="1" customWidth="1"/>
    <col min="16" max="16" width="14.140625" bestFit="1" customWidth="1"/>
  </cols>
  <sheetData>
    <row r="3" spans="1:16" ht="15.75" thickBot="1" x14ac:dyDescent="0.3"/>
    <row r="4" spans="1:16" ht="15.75" thickBot="1" x14ac:dyDescent="0.3">
      <c r="B4" s="23" t="s">
        <v>86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5"/>
    </row>
    <row r="5" spans="1:16" ht="15.75" thickBot="1" x14ac:dyDescent="0.3">
      <c r="B5" s="1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</row>
    <row r="6" spans="1:16" ht="15.75" thickBot="1" x14ac:dyDescent="0.3">
      <c r="B6" s="2" t="s">
        <v>13</v>
      </c>
      <c r="C6" s="16">
        <f t="shared" ref="C6:O6" si="0">SUM(C8:C78)</f>
        <v>804683819.63999999</v>
      </c>
      <c r="D6" s="16">
        <f t="shared" si="0"/>
        <v>76577801.200000003</v>
      </c>
      <c r="E6" s="16">
        <f t="shared" si="0"/>
        <v>76577801.200000003</v>
      </c>
      <c r="F6" s="16">
        <f t="shared" si="0"/>
        <v>78702801.200000003</v>
      </c>
      <c r="G6" s="16">
        <f t="shared" si="0"/>
        <v>76577801.200000003</v>
      </c>
      <c r="H6" s="16">
        <f t="shared" si="0"/>
        <v>76577801.200000003</v>
      </c>
      <c r="I6" s="16">
        <f t="shared" si="0"/>
        <v>68391020.639999986</v>
      </c>
      <c r="J6" s="16">
        <f t="shared" si="0"/>
        <v>58163136</v>
      </c>
      <c r="K6" s="16">
        <f t="shared" si="0"/>
        <v>58163136</v>
      </c>
      <c r="L6" s="16">
        <f t="shared" si="0"/>
        <v>58163136</v>
      </c>
      <c r="M6" s="16">
        <f t="shared" si="0"/>
        <v>58163136</v>
      </c>
      <c r="N6" s="16">
        <f t="shared" si="0"/>
        <v>58163136</v>
      </c>
      <c r="O6" s="16">
        <f t="shared" si="0"/>
        <v>60463113</v>
      </c>
    </row>
    <row r="7" spans="1:16" ht="20.100000000000001" customHeight="1" x14ac:dyDescent="0.25">
      <c r="A7" s="21"/>
      <c r="B7" s="4" t="s">
        <v>14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1"/>
    </row>
    <row r="8" spans="1:16" ht="20.100000000000001" customHeight="1" x14ac:dyDescent="0.25">
      <c r="A8" s="21"/>
      <c r="B8" s="5" t="s">
        <v>65</v>
      </c>
      <c r="C8" s="20">
        <v>286383112</v>
      </c>
      <c r="D8" s="20">
        <f>ROUND(C8/12,0)</f>
        <v>23865259</v>
      </c>
      <c r="E8" s="20">
        <f>+D8</f>
        <v>23865259</v>
      </c>
      <c r="F8" s="20">
        <f t="shared" ref="F8:M8" si="1">+E8</f>
        <v>23865259</v>
      </c>
      <c r="G8" s="20">
        <f t="shared" si="1"/>
        <v>23865259</v>
      </c>
      <c r="H8" s="20">
        <f t="shared" si="1"/>
        <v>23865259</v>
      </c>
      <c r="I8" s="20">
        <f t="shared" si="1"/>
        <v>23865259</v>
      </c>
      <c r="J8" s="20">
        <f t="shared" si="1"/>
        <v>23865259</v>
      </c>
      <c r="K8" s="20">
        <f t="shared" si="1"/>
        <v>23865259</v>
      </c>
      <c r="L8" s="20">
        <f t="shared" si="1"/>
        <v>23865259</v>
      </c>
      <c r="M8" s="20">
        <f t="shared" si="1"/>
        <v>23865259</v>
      </c>
      <c r="N8" s="18">
        <f>+M8</f>
        <v>23865259</v>
      </c>
      <c r="O8" s="19">
        <f>+C8-SUM(D8:N8)</f>
        <v>23865263</v>
      </c>
      <c r="P8" s="22">
        <f>SUM(D8:O8)-C8</f>
        <v>0</v>
      </c>
    </row>
    <row r="9" spans="1:16" ht="20.100000000000001" customHeight="1" x14ac:dyDescent="0.25">
      <c r="A9" s="21"/>
      <c r="B9" s="5" t="s">
        <v>66</v>
      </c>
      <c r="C9" s="20">
        <v>0</v>
      </c>
      <c r="D9" s="20">
        <f t="shared" ref="D9:D21" si="2">ROUND(C9/12,0)</f>
        <v>0</v>
      </c>
      <c r="E9" s="20">
        <f t="shared" ref="E9:E21" si="3">+D9</f>
        <v>0</v>
      </c>
      <c r="F9" s="20">
        <f t="shared" ref="F9:F14" si="4">+E9</f>
        <v>0</v>
      </c>
      <c r="G9" s="20">
        <f t="shared" ref="G9:G14" si="5">+F9</f>
        <v>0</v>
      </c>
      <c r="H9" s="20">
        <f t="shared" ref="H9:H14" si="6">+G9</f>
        <v>0</v>
      </c>
      <c r="I9" s="20">
        <f t="shared" ref="I9:I14" si="7">+H9</f>
        <v>0</v>
      </c>
      <c r="J9" s="20">
        <f t="shared" ref="J9:J14" si="8">+I9</f>
        <v>0</v>
      </c>
      <c r="K9" s="20">
        <f t="shared" ref="K9:K14" si="9">+J9</f>
        <v>0</v>
      </c>
      <c r="L9" s="20">
        <f t="shared" ref="L9:L14" si="10">+K9</f>
        <v>0</v>
      </c>
      <c r="M9" s="20">
        <f t="shared" ref="M9:M14" si="11">+L9</f>
        <v>0</v>
      </c>
      <c r="N9" s="20">
        <f t="shared" ref="N9:N21" si="12">+M9</f>
        <v>0</v>
      </c>
      <c r="O9" s="19">
        <f t="shared" ref="O9:O14" si="13">+C9-SUM(D9:N9)</f>
        <v>0</v>
      </c>
      <c r="P9" s="22">
        <f t="shared" ref="P9:P72" si="14">SUM(D9:O9)-C9</f>
        <v>0</v>
      </c>
    </row>
    <row r="10" spans="1:16" ht="20.100000000000001" customHeight="1" x14ac:dyDescent="0.25">
      <c r="A10" s="21"/>
      <c r="B10" s="5" t="s">
        <v>67</v>
      </c>
      <c r="C10" s="20">
        <v>118854510</v>
      </c>
      <c r="D10" s="20">
        <f t="shared" si="2"/>
        <v>9904543</v>
      </c>
      <c r="E10" s="20">
        <f t="shared" si="3"/>
        <v>9904543</v>
      </c>
      <c r="F10" s="20">
        <f t="shared" si="4"/>
        <v>9904543</v>
      </c>
      <c r="G10" s="20">
        <f t="shared" si="5"/>
        <v>9904543</v>
      </c>
      <c r="H10" s="20">
        <f t="shared" si="6"/>
        <v>9904543</v>
      </c>
      <c r="I10" s="20">
        <f t="shared" si="7"/>
        <v>9904543</v>
      </c>
      <c r="J10" s="20">
        <f t="shared" si="8"/>
        <v>9904543</v>
      </c>
      <c r="K10" s="20">
        <f t="shared" si="9"/>
        <v>9904543</v>
      </c>
      <c r="L10" s="20">
        <f t="shared" si="10"/>
        <v>9904543</v>
      </c>
      <c r="M10" s="20">
        <f t="shared" si="11"/>
        <v>9904543</v>
      </c>
      <c r="N10" s="18">
        <f t="shared" si="12"/>
        <v>9904543</v>
      </c>
      <c r="O10" s="19">
        <f t="shared" si="13"/>
        <v>9904537</v>
      </c>
      <c r="P10" s="22">
        <f t="shared" si="14"/>
        <v>0</v>
      </c>
    </row>
    <row r="11" spans="1:16" ht="20.100000000000001" customHeight="1" x14ac:dyDescent="0.25">
      <c r="A11" s="21"/>
      <c r="B11" s="5" t="s">
        <v>68</v>
      </c>
      <c r="C11" s="20">
        <v>107191136</v>
      </c>
      <c r="D11" s="20">
        <f t="shared" si="2"/>
        <v>8932595</v>
      </c>
      <c r="E11" s="20">
        <f t="shared" si="3"/>
        <v>8932595</v>
      </c>
      <c r="F11" s="20">
        <f t="shared" si="4"/>
        <v>8932595</v>
      </c>
      <c r="G11" s="20">
        <f t="shared" si="5"/>
        <v>8932595</v>
      </c>
      <c r="H11" s="20">
        <f t="shared" si="6"/>
        <v>8932595</v>
      </c>
      <c r="I11" s="20">
        <f t="shared" si="7"/>
        <v>8932595</v>
      </c>
      <c r="J11" s="20">
        <f t="shared" si="8"/>
        <v>8932595</v>
      </c>
      <c r="K11" s="20">
        <f t="shared" si="9"/>
        <v>8932595</v>
      </c>
      <c r="L11" s="20">
        <f t="shared" si="10"/>
        <v>8932595</v>
      </c>
      <c r="M11" s="20">
        <f t="shared" si="11"/>
        <v>8932595</v>
      </c>
      <c r="N11" s="18">
        <f t="shared" si="12"/>
        <v>8932595</v>
      </c>
      <c r="O11" s="19">
        <f t="shared" si="13"/>
        <v>8932591</v>
      </c>
      <c r="P11" s="22">
        <f t="shared" si="14"/>
        <v>0</v>
      </c>
    </row>
    <row r="12" spans="1:16" ht="20.100000000000001" customHeight="1" x14ac:dyDescent="0.25">
      <c r="A12" s="21"/>
      <c r="B12" s="5" t="s">
        <v>69</v>
      </c>
      <c r="C12" s="20">
        <v>109433491</v>
      </c>
      <c r="D12" s="20">
        <f>ROUND((C12-2100000)/12,0)</f>
        <v>8944458</v>
      </c>
      <c r="E12" s="20">
        <f t="shared" si="3"/>
        <v>8944458</v>
      </c>
      <c r="F12" s="20">
        <f>+E12+2100000</f>
        <v>11044458</v>
      </c>
      <c r="G12" s="20">
        <f>+E12</f>
        <v>8944458</v>
      </c>
      <c r="H12" s="20">
        <f t="shared" si="6"/>
        <v>8944458</v>
      </c>
      <c r="I12" s="20">
        <f t="shared" si="7"/>
        <v>8944458</v>
      </c>
      <c r="J12" s="20">
        <f t="shared" si="8"/>
        <v>8944458</v>
      </c>
      <c r="K12" s="20">
        <f t="shared" si="9"/>
        <v>8944458</v>
      </c>
      <c r="L12" s="20">
        <f t="shared" si="10"/>
        <v>8944458</v>
      </c>
      <c r="M12" s="20">
        <f t="shared" si="11"/>
        <v>8944458</v>
      </c>
      <c r="N12" s="18">
        <f t="shared" si="12"/>
        <v>8944458</v>
      </c>
      <c r="O12" s="19">
        <f t="shared" si="13"/>
        <v>8944453</v>
      </c>
      <c r="P12" s="22">
        <f t="shared" si="14"/>
        <v>0</v>
      </c>
    </row>
    <row r="13" spans="1:16" ht="20.100000000000001" customHeight="1" x14ac:dyDescent="0.25">
      <c r="A13" s="21"/>
      <c r="B13" s="5" t="s">
        <v>70</v>
      </c>
      <c r="C13" s="20">
        <v>2000000</v>
      </c>
      <c r="D13" s="20">
        <f t="shared" si="2"/>
        <v>166667</v>
      </c>
      <c r="E13" s="20">
        <f t="shared" si="3"/>
        <v>166667</v>
      </c>
      <c r="F13" s="20">
        <f t="shared" si="4"/>
        <v>166667</v>
      </c>
      <c r="G13" s="20">
        <f t="shared" si="5"/>
        <v>166667</v>
      </c>
      <c r="H13" s="20">
        <f t="shared" si="6"/>
        <v>166667</v>
      </c>
      <c r="I13" s="20">
        <f t="shared" si="7"/>
        <v>166667</v>
      </c>
      <c r="J13" s="20">
        <f t="shared" si="8"/>
        <v>166667</v>
      </c>
      <c r="K13" s="20">
        <f t="shared" si="9"/>
        <v>166667</v>
      </c>
      <c r="L13" s="20">
        <f t="shared" si="10"/>
        <v>166667</v>
      </c>
      <c r="M13" s="20">
        <f t="shared" si="11"/>
        <v>166667</v>
      </c>
      <c r="N13" s="18">
        <f t="shared" si="12"/>
        <v>166667</v>
      </c>
      <c r="O13" s="19">
        <f t="shared" si="13"/>
        <v>166663</v>
      </c>
      <c r="P13" s="22">
        <f t="shared" si="14"/>
        <v>0</v>
      </c>
    </row>
    <row r="14" spans="1:16" ht="20.100000000000001" customHeight="1" x14ac:dyDescent="0.25">
      <c r="A14" s="21"/>
      <c r="B14" s="5" t="s">
        <v>71</v>
      </c>
      <c r="C14" s="20">
        <v>3094978</v>
      </c>
      <c r="D14" s="20">
        <f t="shared" si="2"/>
        <v>257915</v>
      </c>
      <c r="E14" s="20">
        <f t="shared" si="3"/>
        <v>257915</v>
      </c>
      <c r="F14" s="20">
        <f t="shared" si="4"/>
        <v>257915</v>
      </c>
      <c r="G14" s="20">
        <f t="shared" si="5"/>
        <v>257915</v>
      </c>
      <c r="H14" s="20">
        <f t="shared" si="6"/>
        <v>257915</v>
      </c>
      <c r="I14" s="20">
        <f t="shared" si="7"/>
        <v>257915</v>
      </c>
      <c r="J14" s="20">
        <f t="shared" si="8"/>
        <v>257915</v>
      </c>
      <c r="K14" s="20">
        <f t="shared" si="9"/>
        <v>257915</v>
      </c>
      <c r="L14" s="20">
        <f t="shared" si="10"/>
        <v>257915</v>
      </c>
      <c r="M14" s="20">
        <f t="shared" si="11"/>
        <v>257915</v>
      </c>
      <c r="N14" s="18">
        <f t="shared" si="12"/>
        <v>257915</v>
      </c>
      <c r="O14" s="19">
        <f t="shared" si="13"/>
        <v>257913</v>
      </c>
      <c r="P14" s="22">
        <f t="shared" si="14"/>
        <v>0</v>
      </c>
    </row>
    <row r="15" spans="1:16" ht="20.100000000000001" customHeight="1" x14ac:dyDescent="0.25">
      <c r="A15" s="21"/>
      <c r="B15" s="6" t="s">
        <v>15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2"/>
      <c r="P15" s="22">
        <f t="shared" si="14"/>
        <v>0</v>
      </c>
    </row>
    <row r="16" spans="1:16" ht="20.100000000000001" customHeight="1" x14ac:dyDescent="0.25">
      <c r="A16" s="21"/>
      <c r="B16" s="5" t="s">
        <v>72</v>
      </c>
      <c r="C16" s="20">
        <v>12017231</v>
      </c>
      <c r="D16" s="20">
        <f t="shared" si="2"/>
        <v>1001436</v>
      </c>
      <c r="E16" s="20">
        <f t="shared" si="3"/>
        <v>1001436</v>
      </c>
      <c r="F16" s="20">
        <f t="shared" ref="F16:F17" si="15">+E16</f>
        <v>1001436</v>
      </c>
      <c r="G16" s="20">
        <f t="shared" ref="G16:G17" si="16">+F16</f>
        <v>1001436</v>
      </c>
      <c r="H16" s="20">
        <f t="shared" ref="H16:H17" si="17">+G16</f>
        <v>1001436</v>
      </c>
      <c r="I16" s="20">
        <f t="shared" ref="I16:I17" si="18">+H16</f>
        <v>1001436</v>
      </c>
      <c r="J16" s="20">
        <f t="shared" ref="J16:J17" si="19">+I16</f>
        <v>1001436</v>
      </c>
      <c r="K16" s="20">
        <f t="shared" ref="K16:K17" si="20">+J16</f>
        <v>1001436</v>
      </c>
      <c r="L16" s="20">
        <f t="shared" ref="L16:L17" si="21">+K16</f>
        <v>1001436</v>
      </c>
      <c r="M16" s="20">
        <f t="shared" ref="M16:M17" si="22">+L16</f>
        <v>1001436</v>
      </c>
      <c r="N16" s="18">
        <f t="shared" si="12"/>
        <v>1001436</v>
      </c>
      <c r="O16" s="19">
        <f t="shared" ref="O16:O17" si="23">+C16-SUM(D16:N16)</f>
        <v>1001435</v>
      </c>
      <c r="P16" s="22">
        <f t="shared" si="14"/>
        <v>0</v>
      </c>
    </row>
    <row r="17" spans="1:16" ht="20.100000000000001" customHeight="1" x14ac:dyDescent="0.25">
      <c r="A17" s="21"/>
      <c r="B17" s="6" t="s">
        <v>16</v>
      </c>
      <c r="C17" s="20">
        <v>1980078</v>
      </c>
      <c r="D17" s="20">
        <f t="shared" si="2"/>
        <v>165007</v>
      </c>
      <c r="E17" s="20">
        <f t="shared" si="3"/>
        <v>165007</v>
      </c>
      <c r="F17" s="20">
        <f t="shared" si="15"/>
        <v>165007</v>
      </c>
      <c r="G17" s="20">
        <f t="shared" si="16"/>
        <v>165007</v>
      </c>
      <c r="H17" s="20">
        <f t="shared" si="17"/>
        <v>165007</v>
      </c>
      <c r="I17" s="20">
        <f t="shared" si="18"/>
        <v>165007</v>
      </c>
      <c r="J17" s="20">
        <f t="shared" si="19"/>
        <v>165007</v>
      </c>
      <c r="K17" s="20">
        <f t="shared" si="20"/>
        <v>165007</v>
      </c>
      <c r="L17" s="20">
        <f t="shared" si="21"/>
        <v>165007</v>
      </c>
      <c r="M17" s="20">
        <f t="shared" si="22"/>
        <v>165007</v>
      </c>
      <c r="N17" s="18">
        <f t="shared" si="12"/>
        <v>165007</v>
      </c>
      <c r="O17" s="19">
        <f t="shared" si="23"/>
        <v>165001</v>
      </c>
      <c r="P17" s="22">
        <f t="shared" si="14"/>
        <v>0</v>
      </c>
    </row>
    <row r="18" spans="1:16" ht="20.100000000000001" customHeight="1" x14ac:dyDescent="0.25">
      <c r="B18" s="5" t="s">
        <v>73</v>
      </c>
      <c r="C18" s="20"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2"/>
      <c r="P18" s="22">
        <f t="shared" si="14"/>
        <v>0</v>
      </c>
    </row>
    <row r="19" spans="1:16" ht="20.100000000000001" customHeight="1" x14ac:dyDescent="0.25">
      <c r="A19" s="21"/>
      <c r="B19" s="5" t="s">
        <v>74</v>
      </c>
      <c r="C19" s="20">
        <v>1426177</v>
      </c>
      <c r="D19" s="20">
        <f t="shared" si="2"/>
        <v>118848</v>
      </c>
      <c r="E19" s="20">
        <f t="shared" si="3"/>
        <v>118848</v>
      </c>
      <c r="F19" s="20">
        <f t="shared" ref="F19:F21" si="24">+E19</f>
        <v>118848</v>
      </c>
      <c r="G19" s="20">
        <f t="shared" ref="G19:G21" si="25">+F19</f>
        <v>118848</v>
      </c>
      <c r="H19" s="20">
        <f t="shared" ref="H19:H21" si="26">+G19</f>
        <v>118848</v>
      </c>
      <c r="I19" s="20">
        <f t="shared" ref="I19:I21" si="27">+H19</f>
        <v>118848</v>
      </c>
      <c r="J19" s="20">
        <f t="shared" ref="J19:J21" si="28">+I19</f>
        <v>118848</v>
      </c>
      <c r="K19" s="20">
        <f t="shared" ref="K19:K21" si="29">+J19</f>
        <v>118848</v>
      </c>
      <c r="L19" s="20">
        <f t="shared" ref="L19:L21" si="30">+K19</f>
        <v>118848</v>
      </c>
      <c r="M19" s="20">
        <f t="shared" ref="M19:M21" si="31">+L19</f>
        <v>118848</v>
      </c>
      <c r="N19" s="18">
        <f t="shared" si="12"/>
        <v>118848</v>
      </c>
      <c r="O19" s="19">
        <f t="shared" ref="O19:O21" si="32">+C19-SUM(D19:N19)</f>
        <v>118849</v>
      </c>
      <c r="P19" s="22">
        <f t="shared" si="14"/>
        <v>0</v>
      </c>
    </row>
    <row r="20" spans="1:16" ht="20.100000000000001" customHeight="1" x14ac:dyDescent="0.25">
      <c r="A20" s="21"/>
      <c r="B20" s="5" t="s">
        <v>75</v>
      </c>
      <c r="C20" s="20">
        <v>232514</v>
      </c>
      <c r="D20" s="20">
        <f t="shared" si="2"/>
        <v>19376</v>
      </c>
      <c r="E20" s="20">
        <f t="shared" si="3"/>
        <v>19376</v>
      </c>
      <c r="F20" s="20">
        <f t="shared" si="24"/>
        <v>19376</v>
      </c>
      <c r="G20" s="20">
        <f t="shared" si="25"/>
        <v>19376</v>
      </c>
      <c r="H20" s="20">
        <f t="shared" si="26"/>
        <v>19376</v>
      </c>
      <c r="I20" s="20">
        <f t="shared" si="27"/>
        <v>19376</v>
      </c>
      <c r="J20" s="20">
        <f t="shared" si="28"/>
        <v>19376</v>
      </c>
      <c r="K20" s="20">
        <f t="shared" si="29"/>
        <v>19376</v>
      </c>
      <c r="L20" s="20">
        <f t="shared" si="30"/>
        <v>19376</v>
      </c>
      <c r="M20" s="20">
        <f t="shared" si="31"/>
        <v>19376</v>
      </c>
      <c r="N20" s="18">
        <f t="shared" si="12"/>
        <v>19376</v>
      </c>
      <c r="O20" s="19">
        <f t="shared" si="32"/>
        <v>19378</v>
      </c>
      <c r="P20" s="22">
        <f t="shared" si="14"/>
        <v>0</v>
      </c>
    </row>
    <row r="21" spans="1:16" ht="20.100000000000001" customHeight="1" x14ac:dyDescent="0.25">
      <c r="A21" s="21"/>
      <c r="B21" s="6" t="s">
        <v>17</v>
      </c>
      <c r="C21" s="20">
        <v>8740031</v>
      </c>
      <c r="D21" s="20">
        <f t="shared" si="2"/>
        <v>728336</v>
      </c>
      <c r="E21" s="20">
        <f t="shared" si="3"/>
        <v>728336</v>
      </c>
      <c r="F21" s="20">
        <f t="shared" si="24"/>
        <v>728336</v>
      </c>
      <c r="G21" s="20">
        <f t="shared" si="25"/>
        <v>728336</v>
      </c>
      <c r="H21" s="20">
        <f t="shared" si="26"/>
        <v>728336</v>
      </c>
      <c r="I21" s="20">
        <f t="shared" si="27"/>
        <v>728336</v>
      </c>
      <c r="J21" s="20">
        <f t="shared" si="28"/>
        <v>728336</v>
      </c>
      <c r="K21" s="20">
        <f t="shared" si="29"/>
        <v>728336</v>
      </c>
      <c r="L21" s="20">
        <f t="shared" si="30"/>
        <v>728336</v>
      </c>
      <c r="M21" s="20">
        <f t="shared" si="31"/>
        <v>728336</v>
      </c>
      <c r="N21" s="18">
        <f t="shared" si="12"/>
        <v>728336</v>
      </c>
      <c r="O21" s="19">
        <f t="shared" si="32"/>
        <v>728335</v>
      </c>
      <c r="P21" s="22">
        <f t="shared" si="14"/>
        <v>0</v>
      </c>
    </row>
    <row r="22" spans="1:16" ht="20.100000000000001" customHeight="1" x14ac:dyDescent="0.25">
      <c r="A22" s="21"/>
      <c r="B22" s="5" t="s">
        <v>77</v>
      </c>
      <c r="C22" s="20">
        <v>2927185</v>
      </c>
      <c r="D22" s="20">
        <f>ROUND((+C22-2300000)/12,0)</f>
        <v>52265</v>
      </c>
      <c r="E22" s="20">
        <f>+D22</f>
        <v>52265</v>
      </c>
      <c r="F22" s="20">
        <f t="shared" ref="F22:N22" si="33">+E22</f>
        <v>52265</v>
      </c>
      <c r="G22" s="20">
        <f t="shared" si="33"/>
        <v>52265</v>
      </c>
      <c r="H22" s="20">
        <f t="shared" si="33"/>
        <v>52265</v>
      </c>
      <c r="I22" s="20">
        <f t="shared" si="33"/>
        <v>52265</v>
      </c>
      <c r="J22" s="20">
        <f t="shared" si="33"/>
        <v>52265</v>
      </c>
      <c r="K22" s="20">
        <f t="shared" si="33"/>
        <v>52265</v>
      </c>
      <c r="L22" s="20">
        <f t="shared" si="33"/>
        <v>52265</v>
      </c>
      <c r="M22" s="20">
        <f t="shared" si="33"/>
        <v>52265</v>
      </c>
      <c r="N22" s="18">
        <f t="shared" si="33"/>
        <v>52265</v>
      </c>
      <c r="O22" s="19">
        <f t="shared" ref="O22" si="34">+C22-SUM(D22:N22)</f>
        <v>2352270</v>
      </c>
      <c r="P22" s="22">
        <f t="shared" si="14"/>
        <v>0</v>
      </c>
    </row>
    <row r="23" spans="1:16" ht="20.100000000000001" customHeight="1" x14ac:dyDescent="0.25">
      <c r="B23" s="6" t="s">
        <v>18</v>
      </c>
      <c r="C23" s="20">
        <v>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2"/>
      <c r="P23" s="22">
        <f t="shared" si="14"/>
        <v>0</v>
      </c>
    </row>
    <row r="24" spans="1:16" ht="20.100000000000001" customHeight="1" x14ac:dyDescent="0.25">
      <c r="A24" s="21"/>
      <c r="B24" s="5" t="s">
        <v>76</v>
      </c>
      <c r="C24" s="20">
        <v>3121216</v>
      </c>
      <c r="D24" s="20">
        <f t="shared" ref="D24" si="35">ROUND(C24/12,0)</f>
        <v>260101</v>
      </c>
      <c r="E24" s="20">
        <f t="shared" ref="E24" si="36">+D24</f>
        <v>260101</v>
      </c>
      <c r="F24" s="20">
        <f t="shared" ref="F24" si="37">+E24</f>
        <v>260101</v>
      </c>
      <c r="G24" s="20">
        <f t="shared" ref="G24" si="38">+F24</f>
        <v>260101</v>
      </c>
      <c r="H24" s="20">
        <f t="shared" ref="H24" si="39">+G24</f>
        <v>260101</v>
      </c>
      <c r="I24" s="20">
        <f t="shared" ref="I24" si="40">+H24</f>
        <v>260101</v>
      </c>
      <c r="J24" s="20">
        <f t="shared" ref="J24" si="41">+I24</f>
        <v>260101</v>
      </c>
      <c r="K24" s="20">
        <f t="shared" ref="K24" si="42">+J24</f>
        <v>260101</v>
      </c>
      <c r="L24" s="20">
        <f t="shared" ref="L24" si="43">+K24</f>
        <v>260101</v>
      </c>
      <c r="M24" s="20">
        <f t="shared" ref="M24:N24" si="44">+L24</f>
        <v>260101</v>
      </c>
      <c r="N24" s="18">
        <f t="shared" si="44"/>
        <v>260101</v>
      </c>
      <c r="O24" s="19">
        <f t="shared" ref="O24" si="45">+C24-SUM(D24:N24)</f>
        <v>260105</v>
      </c>
      <c r="P24" s="22">
        <f t="shared" si="14"/>
        <v>0</v>
      </c>
    </row>
    <row r="25" spans="1:16" ht="20.100000000000001" customHeight="1" x14ac:dyDescent="0.25">
      <c r="A25" s="21"/>
      <c r="B25" s="6" t="s">
        <v>19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2"/>
      <c r="P25" s="22">
        <f t="shared" si="14"/>
        <v>0</v>
      </c>
    </row>
    <row r="26" spans="1:16" ht="20.100000000000001" customHeight="1" x14ac:dyDescent="0.25">
      <c r="A26" s="21"/>
      <c r="B26" s="6" t="s">
        <v>20</v>
      </c>
      <c r="C26" s="20">
        <v>11151757</v>
      </c>
      <c r="D26" s="20">
        <f t="shared" ref="D26:D34" si="46">ROUND(C26/12,0)</f>
        <v>929313</v>
      </c>
      <c r="E26" s="20">
        <f t="shared" ref="E26:E34" si="47">+D26</f>
        <v>929313</v>
      </c>
      <c r="F26" s="20">
        <f t="shared" ref="F26:F34" si="48">+E26</f>
        <v>929313</v>
      </c>
      <c r="G26" s="20">
        <f t="shared" ref="G26:G34" si="49">+F26</f>
        <v>929313</v>
      </c>
      <c r="H26" s="20">
        <f t="shared" ref="H26:H34" si="50">+G26</f>
        <v>929313</v>
      </c>
      <c r="I26" s="20">
        <f t="shared" ref="I26:I34" si="51">+H26</f>
        <v>929313</v>
      </c>
      <c r="J26" s="20">
        <f t="shared" ref="J26:J34" si="52">+I26</f>
        <v>929313</v>
      </c>
      <c r="K26" s="20">
        <f t="shared" ref="K26:K34" si="53">+J26</f>
        <v>929313</v>
      </c>
      <c r="L26" s="20">
        <f t="shared" ref="L26:L34" si="54">+K26</f>
        <v>929313</v>
      </c>
      <c r="M26" s="20">
        <f t="shared" ref="M26:N34" si="55">+L26</f>
        <v>929313</v>
      </c>
      <c r="N26" s="18">
        <f t="shared" si="55"/>
        <v>929313</v>
      </c>
      <c r="O26" s="19">
        <f t="shared" ref="O26:O34" si="56">+C26-SUM(D26:N26)</f>
        <v>929314</v>
      </c>
      <c r="P26" s="22">
        <f t="shared" si="14"/>
        <v>0</v>
      </c>
    </row>
    <row r="27" spans="1:16" ht="20.100000000000001" customHeight="1" x14ac:dyDescent="0.25">
      <c r="A27" s="21"/>
      <c r="B27" s="6" t="s">
        <v>21</v>
      </c>
      <c r="C27" s="20">
        <v>6740964</v>
      </c>
      <c r="D27" s="20">
        <f t="shared" si="46"/>
        <v>561747</v>
      </c>
      <c r="E27" s="20">
        <f t="shared" si="47"/>
        <v>561747</v>
      </c>
      <c r="F27" s="20">
        <f t="shared" si="48"/>
        <v>561747</v>
      </c>
      <c r="G27" s="20">
        <f t="shared" si="49"/>
        <v>561747</v>
      </c>
      <c r="H27" s="20">
        <f t="shared" si="50"/>
        <v>561747</v>
      </c>
      <c r="I27" s="20">
        <f t="shared" si="51"/>
        <v>561747</v>
      </c>
      <c r="J27" s="20">
        <f t="shared" si="52"/>
        <v>561747</v>
      </c>
      <c r="K27" s="20">
        <f t="shared" si="53"/>
        <v>561747</v>
      </c>
      <c r="L27" s="20">
        <f t="shared" si="54"/>
        <v>561747</v>
      </c>
      <c r="M27" s="20">
        <f t="shared" si="55"/>
        <v>561747</v>
      </c>
      <c r="N27" s="18">
        <f t="shared" si="55"/>
        <v>561747</v>
      </c>
      <c r="O27" s="19">
        <f t="shared" si="56"/>
        <v>561747</v>
      </c>
      <c r="P27" s="22">
        <f t="shared" si="14"/>
        <v>0</v>
      </c>
    </row>
    <row r="28" spans="1:16" ht="20.100000000000001" customHeight="1" x14ac:dyDescent="0.25">
      <c r="A28" s="21"/>
      <c r="B28" s="5" t="s">
        <v>78</v>
      </c>
      <c r="C28" s="20">
        <v>4823582</v>
      </c>
      <c r="D28" s="20">
        <f t="shared" si="46"/>
        <v>401965</v>
      </c>
      <c r="E28" s="20">
        <f t="shared" si="47"/>
        <v>401965</v>
      </c>
      <c r="F28" s="20">
        <f t="shared" si="48"/>
        <v>401965</v>
      </c>
      <c r="G28" s="20">
        <f t="shared" si="49"/>
        <v>401965</v>
      </c>
      <c r="H28" s="20">
        <f t="shared" si="50"/>
        <v>401965</v>
      </c>
      <c r="I28" s="20">
        <f t="shared" si="51"/>
        <v>401965</v>
      </c>
      <c r="J28" s="20">
        <f t="shared" si="52"/>
        <v>401965</v>
      </c>
      <c r="K28" s="20">
        <f t="shared" si="53"/>
        <v>401965</v>
      </c>
      <c r="L28" s="20">
        <f t="shared" si="54"/>
        <v>401965</v>
      </c>
      <c r="M28" s="20">
        <f t="shared" si="55"/>
        <v>401965</v>
      </c>
      <c r="N28" s="18">
        <f t="shared" si="55"/>
        <v>401965</v>
      </c>
      <c r="O28" s="19">
        <f t="shared" si="56"/>
        <v>401967</v>
      </c>
      <c r="P28" s="22">
        <f t="shared" si="14"/>
        <v>0</v>
      </c>
    </row>
    <row r="29" spans="1:16" ht="20.100000000000001" customHeight="1" x14ac:dyDescent="0.25">
      <c r="A29" s="21"/>
      <c r="B29" s="5" t="s">
        <v>79</v>
      </c>
      <c r="C29" s="20">
        <v>1265188</v>
      </c>
      <c r="D29" s="20">
        <f t="shared" si="46"/>
        <v>105432</v>
      </c>
      <c r="E29" s="20">
        <f t="shared" si="47"/>
        <v>105432</v>
      </c>
      <c r="F29" s="20">
        <f t="shared" si="48"/>
        <v>105432</v>
      </c>
      <c r="G29" s="20">
        <f t="shared" si="49"/>
        <v>105432</v>
      </c>
      <c r="H29" s="20">
        <f t="shared" si="50"/>
        <v>105432</v>
      </c>
      <c r="I29" s="20">
        <f t="shared" si="51"/>
        <v>105432</v>
      </c>
      <c r="J29" s="20">
        <f t="shared" si="52"/>
        <v>105432</v>
      </c>
      <c r="K29" s="20">
        <f t="shared" si="53"/>
        <v>105432</v>
      </c>
      <c r="L29" s="20">
        <f t="shared" si="54"/>
        <v>105432</v>
      </c>
      <c r="M29" s="20">
        <f t="shared" si="55"/>
        <v>105432</v>
      </c>
      <c r="N29" s="18">
        <f t="shared" si="55"/>
        <v>105432</v>
      </c>
      <c r="O29" s="19">
        <f t="shared" si="56"/>
        <v>105436</v>
      </c>
      <c r="P29" s="22">
        <f t="shared" si="14"/>
        <v>0</v>
      </c>
    </row>
    <row r="30" spans="1:16" ht="20.100000000000001" customHeight="1" x14ac:dyDescent="0.25">
      <c r="A30" s="21"/>
      <c r="B30" s="5" t="s">
        <v>80</v>
      </c>
      <c r="C30" s="20">
        <v>3591594</v>
      </c>
      <c r="D30" s="20">
        <f t="shared" si="46"/>
        <v>299300</v>
      </c>
      <c r="E30" s="20">
        <f t="shared" si="47"/>
        <v>299300</v>
      </c>
      <c r="F30" s="20">
        <f t="shared" si="48"/>
        <v>299300</v>
      </c>
      <c r="G30" s="20">
        <f t="shared" si="49"/>
        <v>299300</v>
      </c>
      <c r="H30" s="20">
        <f t="shared" si="50"/>
        <v>299300</v>
      </c>
      <c r="I30" s="20">
        <f t="shared" si="51"/>
        <v>299300</v>
      </c>
      <c r="J30" s="20">
        <f t="shared" si="52"/>
        <v>299300</v>
      </c>
      <c r="K30" s="20">
        <f t="shared" si="53"/>
        <v>299300</v>
      </c>
      <c r="L30" s="20">
        <f t="shared" si="54"/>
        <v>299300</v>
      </c>
      <c r="M30" s="20">
        <f t="shared" si="55"/>
        <v>299300</v>
      </c>
      <c r="N30" s="18">
        <f t="shared" si="55"/>
        <v>299300</v>
      </c>
      <c r="O30" s="19">
        <f t="shared" si="56"/>
        <v>299294</v>
      </c>
      <c r="P30" s="22">
        <f t="shared" si="14"/>
        <v>0</v>
      </c>
    </row>
    <row r="31" spans="1:16" ht="20.100000000000001" customHeight="1" x14ac:dyDescent="0.25">
      <c r="A31" s="21"/>
      <c r="B31" s="6" t="s">
        <v>22</v>
      </c>
      <c r="C31" s="20">
        <v>481169</v>
      </c>
      <c r="D31" s="20">
        <f t="shared" si="46"/>
        <v>40097</v>
      </c>
      <c r="E31" s="20">
        <f t="shared" si="47"/>
        <v>40097</v>
      </c>
      <c r="F31" s="20">
        <f t="shared" si="48"/>
        <v>40097</v>
      </c>
      <c r="G31" s="20">
        <f t="shared" si="49"/>
        <v>40097</v>
      </c>
      <c r="H31" s="20">
        <f t="shared" si="50"/>
        <v>40097</v>
      </c>
      <c r="I31" s="20">
        <f t="shared" si="51"/>
        <v>40097</v>
      </c>
      <c r="J31" s="20">
        <f t="shared" si="52"/>
        <v>40097</v>
      </c>
      <c r="K31" s="20">
        <f t="shared" si="53"/>
        <v>40097</v>
      </c>
      <c r="L31" s="20">
        <f t="shared" si="54"/>
        <v>40097</v>
      </c>
      <c r="M31" s="20">
        <f t="shared" si="55"/>
        <v>40097</v>
      </c>
      <c r="N31" s="18">
        <f t="shared" si="55"/>
        <v>40097</v>
      </c>
      <c r="O31" s="19">
        <f t="shared" si="56"/>
        <v>40102</v>
      </c>
      <c r="P31" s="22">
        <f t="shared" si="14"/>
        <v>0</v>
      </c>
    </row>
    <row r="32" spans="1:16" ht="20.100000000000001" customHeight="1" x14ac:dyDescent="0.25">
      <c r="A32" s="21"/>
      <c r="B32" s="6" t="s">
        <v>23</v>
      </c>
      <c r="C32" s="20">
        <v>266299</v>
      </c>
      <c r="D32" s="20">
        <f t="shared" si="46"/>
        <v>22192</v>
      </c>
      <c r="E32" s="20">
        <f t="shared" si="47"/>
        <v>22192</v>
      </c>
      <c r="F32" s="20">
        <f t="shared" si="48"/>
        <v>22192</v>
      </c>
      <c r="G32" s="20">
        <f t="shared" si="49"/>
        <v>22192</v>
      </c>
      <c r="H32" s="20">
        <f t="shared" si="50"/>
        <v>22192</v>
      </c>
      <c r="I32" s="20">
        <f t="shared" si="51"/>
        <v>22192</v>
      </c>
      <c r="J32" s="20">
        <f t="shared" si="52"/>
        <v>22192</v>
      </c>
      <c r="K32" s="20">
        <f t="shared" si="53"/>
        <v>22192</v>
      </c>
      <c r="L32" s="20">
        <f t="shared" si="54"/>
        <v>22192</v>
      </c>
      <c r="M32" s="20">
        <f t="shared" si="55"/>
        <v>22192</v>
      </c>
      <c r="N32" s="18">
        <f t="shared" si="55"/>
        <v>22192</v>
      </c>
      <c r="O32" s="19">
        <f t="shared" si="56"/>
        <v>22187</v>
      </c>
      <c r="P32" s="22">
        <f t="shared" si="14"/>
        <v>0</v>
      </c>
    </row>
    <row r="33" spans="1:16" ht="20.100000000000001" customHeight="1" x14ac:dyDescent="0.25">
      <c r="A33" s="21"/>
      <c r="B33" s="6" t="s">
        <v>24</v>
      </c>
      <c r="C33" s="20">
        <v>7475</v>
      </c>
      <c r="D33" s="20">
        <f t="shared" si="46"/>
        <v>623</v>
      </c>
      <c r="E33" s="20">
        <f t="shared" si="47"/>
        <v>623</v>
      </c>
      <c r="F33" s="20">
        <f t="shared" si="48"/>
        <v>623</v>
      </c>
      <c r="G33" s="20">
        <f t="shared" si="49"/>
        <v>623</v>
      </c>
      <c r="H33" s="20">
        <f t="shared" si="50"/>
        <v>623</v>
      </c>
      <c r="I33" s="20">
        <f t="shared" si="51"/>
        <v>623</v>
      </c>
      <c r="J33" s="20">
        <f t="shared" si="52"/>
        <v>623</v>
      </c>
      <c r="K33" s="20">
        <f t="shared" si="53"/>
        <v>623</v>
      </c>
      <c r="L33" s="20">
        <f t="shared" si="54"/>
        <v>623</v>
      </c>
      <c r="M33" s="20">
        <f t="shared" si="55"/>
        <v>623</v>
      </c>
      <c r="N33" s="18">
        <f t="shared" si="55"/>
        <v>623</v>
      </c>
      <c r="O33" s="19">
        <f t="shared" si="56"/>
        <v>622</v>
      </c>
      <c r="P33" s="22">
        <f t="shared" si="14"/>
        <v>0</v>
      </c>
    </row>
    <row r="34" spans="1:16" ht="20.100000000000001" customHeight="1" x14ac:dyDescent="0.25">
      <c r="A34" s="21"/>
      <c r="B34" s="6" t="s">
        <v>25</v>
      </c>
      <c r="C34" s="20">
        <v>13527922</v>
      </c>
      <c r="D34" s="20">
        <f t="shared" si="46"/>
        <v>1127327</v>
      </c>
      <c r="E34" s="20">
        <f t="shared" si="47"/>
        <v>1127327</v>
      </c>
      <c r="F34" s="20">
        <f t="shared" si="48"/>
        <v>1127327</v>
      </c>
      <c r="G34" s="20">
        <f t="shared" si="49"/>
        <v>1127327</v>
      </c>
      <c r="H34" s="20">
        <f t="shared" si="50"/>
        <v>1127327</v>
      </c>
      <c r="I34" s="20">
        <f t="shared" si="51"/>
        <v>1127327</v>
      </c>
      <c r="J34" s="20">
        <f t="shared" si="52"/>
        <v>1127327</v>
      </c>
      <c r="K34" s="20">
        <f t="shared" si="53"/>
        <v>1127327</v>
      </c>
      <c r="L34" s="20">
        <f t="shared" si="54"/>
        <v>1127327</v>
      </c>
      <c r="M34" s="20">
        <f t="shared" si="55"/>
        <v>1127327</v>
      </c>
      <c r="N34" s="18">
        <f t="shared" si="55"/>
        <v>1127327</v>
      </c>
      <c r="O34" s="19">
        <f t="shared" si="56"/>
        <v>1127325</v>
      </c>
      <c r="P34" s="22">
        <f t="shared" si="14"/>
        <v>0</v>
      </c>
    </row>
    <row r="35" spans="1:16" ht="20.100000000000001" customHeight="1" x14ac:dyDescent="0.25">
      <c r="A35" s="21"/>
      <c r="B35" s="7" t="s">
        <v>26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2"/>
      <c r="P35" s="22">
        <f t="shared" si="14"/>
        <v>0</v>
      </c>
    </row>
    <row r="36" spans="1:16" ht="20.100000000000001" customHeight="1" x14ac:dyDescent="0.25">
      <c r="B36" s="5" t="s">
        <v>81</v>
      </c>
      <c r="C36" s="20">
        <v>0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2"/>
      <c r="P36" s="22">
        <f t="shared" si="14"/>
        <v>0</v>
      </c>
    </row>
    <row r="37" spans="1:16" ht="20.100000000000001" customHeight="1" x14ac:dyDescent="0.25">
      <c r="A37" s="21"/>
      <c r="B37" s="6" t="s">
        <v>27</v>
      </c>
      <c r="C37" s="20">
        <v>25000</v>
      </c>
      <c r="D37" s="9"/>
      <c r="E37" s="9"/>
      <c r="F37" s="20">
        <v>25000</v>
      </c>
      <c r="G37" s="9"/>
      <c r="H37" s="9"/>
      <c r="I37" s="9"/>
      <c r="J37" s="9"/>
      <c r="K37" s="9"/>
      <c r="L37" s="9"/>
      <c r="M37" s="9"/>
      <c r="N37" s="9"/>
      <c r="O37" s="12"/>
      <c r="P37" s="22">
        <f t="shared" si="14"/>
        <v>0</v>
      </c>
    </row>
    <row r="38" spans="1:16" ht="20.100000000000001" customHeight="1" x14ac:dyDescent="0.25">
      <c r="B38" s="6" t="s">
        <v>28</v>
      </c>
      <c r="C38" s="20">
        <v>0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2"/>
      <c r="P38" s="22">
        <f t="shared" si="14"/>
        <v>0</v>
      </c>
    </row>
    <row r="39" spans="1:16" ht="20.100000000000001" customHeight="1" x14ac:dyDescent="0.25">
      <c r="B39" s="6" t="s">
        <v>29</v>
      </c>
      <c r="C39" s="20">
        <v>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2"/>
      <c r="P39" s="22">
        <f t="shared" si="14"/>
        <v>0</v>
      </c>
    </row>
    <row r="40" spans="1:16" ht="20.100000000000001" customHeight="1" x14ac:dyDescent="0.25">
      <c r="A40" s="21"/>
      <c r="B40" s="6" t="s">
        <v>30</v>
      </c>
      <c r="C40" s="20">
        <v>102301210.64</v>
      </c>
      <c r="D40" s="20">
        <v>18414665.200000003</v>
      </c>
      <c r="E40" s="20">
        <f t="shared" ref="E40" si="57">+D40</f>
        <v>18414665.200000003</v>
      </c>
      <c r="F40" s="20">
        <f t="shared" ref="F40" si="58">+E40</f>
        <v>18414665.200000003</v>
      </c>
      <c r="G40" s="20">
        <f t="shared" ref="G40" si="59">+F40</f>
        <v>18414665.200000003</v>
      </c>
      <c r="H40" s="20">
        <f t="shared" ref="H40" si="60">+G40</f>
        <v>18414665.200000003</v>
      </c>
      <c r="I40" s="20">
        <v>10227884.639999989</v>
      </c>
      <c r="J40" s="20"/>
      <c r="K40" s="20"/>
      <c r="L40" s="20"/>
      <c r="M40" s="20"/>
      <c r="N40" s="20"/>
      <c r="O40" s="19">
        <f t="shared" ref="O40" si="61">+C40-SUM(D40:N40)</f>
        <v>0</v>
      </c>
      <c r="P40" s="22">
        <f t="shared" si="14"/>
        <v>0</v>
      </c>
    </row>
    <row r="41" spans="1:16" ht="20.100000000000001" customHeight="1" x14ac:dyDescent="0.25">
      <c r="B41" s="5" t="s">
        <v>82</v>
      </c>
      <c r="C41" s="20">
        <v>0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2"/>
      <c r="P41" s="22">
        <f t="shared" si="14"/>
        <v>0</v>
      </c>
    </row>
    <row r="42" spans="1:16" ht="20.100000000000001" customHeight="1" x14ac:dyDescent="0.25">
      <c r="B42" s="6" t="s">
        <v>31</v>
      </c>
      <c r="C42" s="20">
        <v>0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2"/>
      <c r="P42" s="22">
        <f t="shared" si="14"/>
        <v>0</v>
      </c>
    </row>
    <row r="43" spans="1:16" ht="20.100000000000001" customHeight="1" x14ac:dyDescent="0.25">
      <c r="A43" s="21"/>
      <c r="B43" s="6" t="s">
        <v>32</v>
      </c>
      <c r="C43" s="20">
        <v>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2"/>
      <c r="P43" s="22">
        <f t="shared" si="14"/>
        <v>0</v>
      </c>
    </row>
    <row r="44" spans="1:16" ht="20.100000000000001" customHeight="1" x14ac:dyDescent="0.25">
      <c r="A44" s="21"/>
      <c r="B44" s="6" t="s">
        <v>33</v>
      </c>
      <c r="C44" s="20">
        <v>0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2"/>
      <c r="P44" s="22">
        <f t="shared" si="14"/>
        <v>0</v>
      </c>
    </row>
    <row r="45" spans="1:16" ht="20.100000000000001" customHeight="1" x14ac:dyDescent="0.25">
      <c r="A45" s="21"/>
      <c r="B45" s="6" t="s">
        <v>34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2"/>
      <c r="P45" s="22">
        <f t="shared" si="14"/>
        <v>0</v>
      </c>
    </row>
    <row r="46" spans="1:16" ht="20.100000000000001" customHeight="1" x14ac:dyDescent="0.25">
      <c r="A46" s="21"/>
      <c r="B46" s="6" t="s">
        <v>35</v>
      </c>
      <c r="C46" s="20">
        <v>2000000</v>
      </c>
      <c r="D46" s="20">
        <f t="shared" ref="D46:D47" si="62">ROUND(C46/12,0)</f>
        <v>166667</v>
      </c>
      <c r="E46" s="20">
        <f t="shared" ref="E46:E47" si="63">+D46</f>
        <v>166667</v>
      </c>
      <c r="F46" s="20">
        <f t="shared" ref="F46:F47" si="64">+E46</f>
        <v>166667</v>
      </c>
      <c r="G46" s="20">
        <f t="shared" ref="G46:G47" si="65">+F46</f>
        <v>166667</v>
      </c>
      <c r="H46" s="20">
        <f t="shared" ref="H46:H47" si="66">+G46</f>
        <v>166667</v>
      </c>
      <c r="I46" s="20">
        <f t="shared" ref="I46:I47" si="67">+H46</f>
        <v>166667</v>
      </c>
      <c r="J46" s="20">
        <f t="shared" ref="J46:J47" si="68">+I46</f>
        <v>166667</v>
      </c>
      <c r="K46" s="20">
        <f t="shared" ref="K46:K47" si="69">+J46</f>
        <v>166667</v>
      </c>
      <c r="L46" s="20">
        <f t="shared" ref="L46:L47" si="70">+K46</f>
        <v>166667</v>
      </c>
      <c r="M46" s="20">
        <f t="shared" ref="M46:N47" si="71">+L46</f>
        <v>166667</v>
      </c>
      <c r="N46" s="18">
        <f t="shared" si="71"/>
        <v>166667</v>
      </c>
      <c r="O46" s="19">
        <f t="shared" ref="O46:O47" si="72">+C46-SUM(D46:N46)</f>
        <v>166663</v>
      </c>
      <c r="P46" s="22">
        <f t="shared" si="14"/>
        <v>0</v>
      </c>
    </row>
    <row r="47" spans="1:16" ht="20.100000000000001" customHeight="1" x14ac:dyDescent="0.25">
      <c r="A47" s="21"/>
      <c r="B47" s="6" t="s">
        <v>36</v>
      </c>
      <c r="C47" s="20">
        <v>0</v>
      </c>
      <c r="D47" s="20">
        <f t="shared" si="62"/>
        <v>0</v>
      </c>
      <c r="E47" s="20">
        <f t="shared" si="63"/>
        <v>0</v>
      </c>
      <c r="F47" s="20">
        <f t="shared" si="64"/>
        <v>0</v>
      </c>
      <c r="G47" s="20">
        <f t="shared" si="65"/>
        <v>0</v>
      </c>
      <c r="H47" s="20">
        <f t="shared" si="66"/>
        <v>0</v>
      </c>
      <c r="I47" s="20">
        <f t="shared" si="67"/>
        <v>0</v>
      </c>
      <c r="J47" s="20">
        <f t="shared" si="68"/>
        <v>0</v>
      </c>
      <c r="K47" s="20">
        <f t="shared" si="69"/>
        <v>0</v>
      </c>
      <c r="L47" s="20">
        <f t="shared" si="70"/>
        <v>0</v>
      </c>
      <c r="M47" s="20">
        <f t="shared" si="71"/>
        <v>0</v>
      </c>
      <c r="N47" s="20">
        <f t="shared" si="71"/>
        <v>0</v>
      </c>
      <c r="O47" s="19">
        <f t="shared" si="72"/>
        <v>0</v>
      </c>
      <c r="P47" s="22">
        <f t="shared" si="14"/>
        <v>0</v>
      </c>
    </row>
    <row r="48" spans="1:16" ht="20.100000000000001" customHeight="1" x14ac:dyDescent="0.25">
      <c r="A48" s="21"/>
      <c r="B48" s="6" t="s">
        <v>37</v>
      </c>
      <c r="C48" s="20">
        <v>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9"/>
      <c r="P48" s="22">
        <f t="shared" si="14"/>
        <v>0</v>
      </c>
    </row>
    <row r="49" spans="1:16" ht="20.100000000000001" customHeight="1" x14ac:dyDescent="0.25">
      <c r="A49" s="21"/>
      <c r="B49" s="6" t="s">
        <v>38</v>
      </c>
      <c r="C49" s="20">
        <v>0</v>
      </c>
      <c r="D49" s="20">
        <f t="shared" ref="D49" si="73">ROUND(C49/12,0)</f>
        <v>0</v>
      </c>
      <c r="E49" s="20">
        <f t="shared" ref="E49" si="74">+D49</f>
        <v>0</v>
      </c>
      <c r="F49" s="20">
        <f t="shared" ref="F49" si="75">+E49</f>
        <v>0</v>
      </c>
      <c r="G49" s="20">
        <f t="shared" ref="G49" si="76">+F49</f>
        <v>0</v>
      </c>
      <c r="H49" s="20">
        <f t="shared" ref="H49" si="77">+G49</f>
        <v>0</v>
      </c>
      <c r="I49" s="20">
        <f t="shared" ref="I49" si="78">+H49</f>
        <v>0</v>
      </c>
      <c r="J49" s="20">
        <f t="shared" ref="J49" si="79">+I49</f>
        <v>0</v>
      </c>
      <c r="K49" s="20">
        <f t="shared" ref="K49" si="80">+J49</f>
        <v>0</v>
      </c>
      <c r="L49" s="20">
        <f t="shared" ref="L49" si="81">+K49</f>
        <v>0</v>
      </c>
      <c r="M49" s="20">
        <f t="shared" ref="M49:N49" si="82">+L49</f>
        <v>0</v>
      </c>
      <c r="N49" s="20">
        <f t="shared" si="82"/>
        <v>0</v>
      </c>
      <c r="O49" s="19">
        <f t="shared" ref="O49" si="83">+C49-SUM(D49:N49)</f>
        <v>0</v>
      </c>
      <c r="P49" s="22">
        <f t="shared" si="14"/>
        <v>0</v>
      </c>
    </row>
    <row r="50" spans="1:16" ht="20.100000000000001" customHeight="1" x14ac:dyDescent="0.25">
      <c r="A50" s="21"/>
      <c r="B50" s="6" t="s">
        <v>39</v>
      </c>
      <c r="C50" s="20">
        <v>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19"/>
      <c r="P50" s="22">
        <f t="shared" si="14"/>
        <v>0</v>
      </c>
    </row>
    <row r="51" spans="1:16" ht="20.100000000000001" customHeight="1" x14ac:dyDescent="0.25">
      <c r="A51" s="21"/>
      <c r="B51" s="6" t="s">
        <v>40</v>
      </c>
      <c r="C51" s="20">
        <v>0</v>
      </c>
      <c r="D51" s="20">
        <f t="shared" ref="D51" si="84">ROUND(C51/12,0)</f>
        <v>0</v>
      </c>
      <c r="E51" s="20">
        <f t="shared" ref="E51" si="85">+D51</f>
        <v>0</v>
      </c>
      <c r="F51" s="20">
        <f t="shared" ref="F51" si="86">+E51</f>
        <v>0</v>
      </c>
      <c r="G51" s="20">
        <f t="shared" ref="G51" si="87">+F51</f>
        <v>0</v>
      </c>
      <c r="H51" s="20">
        <f t="shared" ref="H51" si="88">+G51</f>
        <v>0</v>
      </c>
      <c r="I51" s="20">
        <f t="shared" ref="I51" si="89">+H51</f>
        <v>0</v>
      </c>
      <c r="J51" s="20">
        <f t="shared" ref="J51" si="90">+I51</f>
        <v>0</v>
      </c>
      <c r="K51" s="20">
        <f t="shared" ref="K51" si="91">+J51</f>
        <v>0</v>
      </c>
      <c r="L51" s="20">
        <f t="shared" ref="L51" si="92">+K51</f>
        <v>0</v>
      </c>
      <c r="M51" s="20">
        <f t="shared" ref="M51:N51" si="93">+L51</f>
        <v>0</v>
      </c>
      <c r="N51" s="20">
        <f t="shared" si="93"/>
        <v>0</v>
      </c>
      <c r="O51" s="19">
        <f t="shared" ref="O51" si="94">+C51-SUM(D51:N51)</f>
        <v>0</v>
      </c>
      <c r="P51" s="22">
        <f t="shared" si="14"/>
        <v>0</v>
      </c>
    </row>
    <row r="52" spans="1:16" ht="20.100000000000001" customHeight="1" x14ac:dyDescent="0.25">
      <c r="A52" s="21"/>
      <c r="B52" s="6" t="s">
        <v>41</v>
      </c>
      <c r="C52" s="20">
        <v>0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  <c r="P52" s="22">
        <f t="shared" si="14"/>
        <v>0</v>
      </c>
    </row>
    <row r="53" spans="1:16" ht="20.100000000000001" customHeight="1" x14ac:dyDescent="0.25">
      <c r="A53" s="21"/>
      <c r="B53" s="6" t="s">
        <v>42</v>
      </c>
      <c r="C53" s="20">
        <v>0</v>
      </c>
      <c r="D53" s="20">
        <f t="shared" ref="D53:D54" si="95">ROUND(C53/12,0)</f>
        <v>0</v>
      </c>
      <c r="E53" s="20">
        <f t="shared" ref="E53:E54" si="96">+D53</f>
        <v>0</v>
      </c>
      <c r="F53" s="20">
        <f t="shared" ref="F53:F54" si="97">+E53</f>
        <v>0</v>
      </c>
      <c r="G53" s="20">
        <f t="shared" ref="G53:G54" si="98">+F53</f>
        <v>0</v>
      </c>
      <c r="H53" s="20">
        <f t="shared" ref="H53:H54" si="99">+G53</f>
        <v>0</v>
      </c>
      <c r="I53" s="20">
        <f t="shared" ref="I53:I54" si="100">+H53</f>
        <v>0</v>
      </c>
      <c r="J53" s="20">
        <f t="shared" ref="J53:J54" si="101">+I53</f>
        <v>0</v>
      </c>
      <c r="K53" s="20">
        <f t="shared" ref="K53:K54" si="102">+J53</f>
        <v>0</v>
      </c>
      <c r="L53" s="20">
        <f t="shared" ref="L53:L54" si="103">+K53</f>
        <v>0</v>
      </c>
      <c r="M53" s="20">
        <f t="shared" ref="M53:N54" si="104">+L53</f>
        <v>0</v>
      </c>
      <c r="N53" s="20">
        <f t="shared" si="104"/>
        <v>0</v>
      </c>
      <c r="O53" s="19">
        <f t="shared" ref="O53:O54" si="105">+C53-SUM(D53:N53)</f>
        <v>0</v>
      </c>
      <c r="P53" s="22">
        <f t="shared" si="14"/>
        <v>0</v>
      </c>
    </row>
    <row r="54" spans="1:16" ht="20.100000000000001" customHeight="1" x14ac:dyDescent="0.25">
      <c r="A54" s="21"/>
      <c r="B54" s="6" t="s">
        <v>43</v>
      </c>
      <c r="C54" s="20">
        <v>1100000</v>
      </c>
      <c r="D54" s="20">
        <f t="shared" si="95"/>
        <v>91667</v>
      </c>
      <c r="E54" s="20">
        <f t="shared" si="96"/>
        <v>91667</v>
      </c>
      <c r="F54" s="20">
        <f t="shared" si="97"/>
        <v>91667</v>
      </c>
      <c r="G54" s="20">
        <f t="shared" si="98"/>
        <v>91667</v>
      </c>
      <c r="H54" s="20">
        <f t="shared" si="99"/>
        <v>91667</v>
      </c>
      <c r="I54" s="20">
        <f t="shared" si="100"/>
        <v>91667</v>
      </c>
      <c r="J54" s="20">
        <f t="shared" si="101"/>
        <v>91667</v>
      </c>
      <c r="K54" s="20">
        <f t="shared" si="102"/>
        <v>91667</v>
      </c>
      <c r="L54" s="20">
        <f t="shared" si="103"/>
        <v>91667</v>
      </c>
      <c r="M54" s="20">
        <f t="shared" si="104"/>
        <v>91667</v>
      </c>
      <c r="N54" s="20">
        <f t="shared" si="104"/>
        <v>91667</v>
      </c>
      <c r="O54" s="19">
        <f t="shared" si="105"/>
        <v>91663</v>
      </c>
      <c r="P54" s="22">
        <f t="shared" si="14"/>
        <v>0</v>
      </c>
    </row>
    <row r="55" spans="1:16" ht="20.100000000000001" customHeight="1" x14ac:dyDescent="0.25">
      <c r="A55" s="21"/>
      <c r="B55" s="6" t="s">
        <v>44</v>
      </c>
      <c r="C55" s="9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  <c r="P55" s="22">
        <f t="shared" si="14"/>
        <v>0</v>
      </c>
    </row>
    <row r="56" spans="1:16" ht="20.100000000000001" customHeight="1" x14ac:dyDescent="0.25">
      <c r="A56" s="21"/>
      <c r="B56" s="6" t="s">
        <v>45</v>
      </c>
      <c r="C56" s="9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  <c r="P56" s="22">
        <f t="shared" si="14"/>
        <v>0</v>
      </c>
    </row>
    <row r="57" spans="1:16" ht="20.100000000000001" customHeight="1" x14ac:dyDescent="0.25">
      <c r="A57" s="21"/>
      <c r="B57" s="6" t="s">
        <v>46</v>
      </c>
      <c r="C57" s="20">
        <v>0</v>
      </c>
      <c r="D57" s="20">
        <f t="shared" ref="D57" si="106">ROUND(C57/12,0)</f>
        <v>0</v>
      </c>
      <c r="E57" s="20">
        <f t="shared" ref="E57" si="107">+D57</f>
        <v>0</v>
      </c>
      <c r="F57" s="20">
        <f t="shared" ref="F57" si="108">+E57</f>
        <v>0</v>
      </c>
      <c r="G57" s="20">
        <f t="shared" ref="G57" si="109">+F57</f>
        <v>0</v>
      </c>
      <c r="H57" s="20">
        <f t="shared" ref="H57" si="110">+G57</f>
        <v>0</v>
      </c>
      <c r="I57" s="20">
        <f t="shared" ref="I57" si="111">+H57</f>
        <v>0</v>
      </c>
      <c r="J57" s="20">
        <f t="shared" ref="J57" si="112">+I57</f>
        <v>0</v>
      </c>
      <c r="K57" s="20">
        <f t="shared" ref="K57" si="113">+J57</f>
        <v>0</v>
      </c>
      <c r="L57" s="20">
        <f t="shared" ref="L57" si="114">+K57</f>
        <v>0</v>
      </c>
      <c r="M57" s="20">
        <f t="shared" ref="M57:N57" si="115">+L57</f>
        <v>0</v>
      </c>
      <c r="N57" s="20">
        <f t="shared" si="115"/>
        <v>0</v>
      </c>
      <c r="O57" s="19">
        <f t="shared" ref="O57" si="116">+C57-SUM(D57:N57)</f>
        <v>0</v>
      </c>
      <c r="P57" s="22">
        <f t="shared" si="14"/>
        <v>0</v>
      </c>
    </row>
    <row r="58" spans="1:16" ht="20.100000000000001" customHeight="1" x14ac:dyDescent="0.25">
      <c r="A58" s="21"/>
      <c r="B58" s="6" t="s">
        <v>47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12"/>
      <c r="P58" s="22">
        <f t="shared" si="14"/>
        <v>0</v>
      </c>
    </row>
    <row r="59" spans="1:16" ht="20.100000000000001" customHeight="1" x14ac:dyDescent="0.25">
      <c r="A59" s="21"/>
      <c r="B59" s="6" t="s">
        <v>48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2"/>
      <c r="P59" s="22">
        <f t="shared" si="14"/>
        <v>0</v>
      </c>
    </row>
    <row r="60" spans="1:16" ht="20.100000000000001" customHeight="1" x14ac:dyDescent="0.25">
      <c r="A60" s="21"/>
      <c r="B60" s="5" t="s">
        <v>83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2"/>
      <c r="P60" s="22">
        <f t="shared" si="14"/>
        <v>0</v>
      </c>
    </row>
    <row r="61" spans="1:16" ht="20.100000000000001" customHeight="1" x14ac:dyDescent="0.25">
      <c r="A61" s="21"/>
      <c r="B61" s="6" t="s">
        <v>49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2"/>
      <c r="P61" s="22">
        <f t="shared" si="14"/>
        <v>0</v>
      </c>
    </row>
    <row r="62" spans="1:16" ht="20.100000000000001" customHeight="1" x14ac:dyDescent="0.25">
      <c r="A62" s="21"/>
      <c r="B62" s="6" t="s">
        <v>50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2"/>
      <c r="P62" s="22">
        <f t="shared" si="14"/>
        <v>0</v>
      </c>
    </row>
    <row r="63" spans="1:16" ht="20.100000000000001" customHeight="1" x14ac:dyDescent="0.25">
      <c r="A63" s="21"/>
      <c r="B63" s="6" t="s">
        <v>51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2"/>
      <c r="P63" s="22">
        <f t="shared" si="14"/>
        <v>0</v>
      </c>
    </row>
    <row r="64" spans="1:16" ht="20.100000000000001" customHeight="1" x14ac:dyDescent="0.25">
      <c r="A64" s="21"/>
      <c r="B64" s="5" t="s">
        <v>84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2"/>
      <c r="P64" s="22">
        <f t="shared" si="14"/>
        <v>0</v>
      </c>
    </row>
    <row r="65" spans="1:16" ht="20.100000000000001" customHeight="1" x14ac:dyDescent="0.25">
      <c r="A65" s="21"/>
      <c r="B65" s="6" t="s">
        <v>52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12"/>
      <c r="P65" s="22">
        <f t="shared" si="14"/>
        <v>0</v>
      </c>
    </row>
    <row r="66" spans="1:16" ht="20.100000000000001" customHeight="1" x14ac:dyDescent="0.25">
      <c r="A66" s="21"/>
      <c r="B66" s="5" t="s">
        <v>85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2"/>
      <c r="P66" s="22">
        <f t="shared" si="14"/>
        <v>0</v>
      </c>
    </row>
    <row r="67" spans="1:16" ht="20.100000000000001" customHeight="1" x14ac:dyDescent="0.25">
      <c r="A67" s="21"/>
      <c r="B67" s="6" t="s">
        <v>53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2"/>
      <c r="P67" s="22">
        <f t="shared" si="14"/>
        <v>0</v>
      </c>
    </row>
    <row r="68" spans="1:16" ht="20.100000000000001" customHeight="1" x14ac:dyDescent="0.25">
      <c r="A68" s="21"/>
      <c r="B68" s="6" t="s">
        <v>54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12"/>
      <c r="P68" s="22">
        <f t="shared" si="14"/>
        <v>0</v>
      </c>
    </row>
    <row r="69" spans="1:16" ht="20.100000000000001" customHeight="1" x14ac:dyDescent="0.25">
      <c r="A69" s="21"/>
      <c r="B69" s="6" t="s">
        <v>55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12"/>
      <c r="P69" s="22">
        <f t="shared" si="14"/>
        <v>0</v>
      </c>
    </row>
    <row r="70" spans="1:16" ht="20.100000000000001" customHeight="1" x14ac:dyDescent="0.25">
      <c r="A70" s="21"/>
      <c r="B70" s="6" t="s">
        <v>56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12"/>
      <c r="P70" s="22">
        <f t="shared" si="14"/>
        <v>0</v>
      </c>
    </row>
    <row r="71" spans="1:16" ht="20.100000000000001" customHeight="1" x14ac:dyDescent="0.25">
      <c r="A71" s="21"/>
      <c r="B71" s="6" t="s">
        <v>57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2"/>
      <c r="P71" s="22">
        <f t="shared" si="14"/>
        <v>0</v>
      </c>
    </row>
    <row r="72" spans="1:16" ht="20.100000000000001" customHeight="1" x14ac:dyDescent="0.25">
      <c r="A72" s="21"/>
      <c r="B72" s="6" t="s">
        <v>58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2"/>
      <c r="P72" s="22">
        <f t="shared" si="14"/>
        <v>0</v>
      </c>
    </row>
    <row r="73" spans="1:16" ht="20.100000000000001" customHeight="1" x14ac:dyDescent="0.25">
      <c r="A73" s="21"/>
      <c r="B73" s="6" t="s">
        <v>59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12"/>
      <c r="P73" s="22">
        <f t="shared" ref="P73:P78" si="117">SUM(D73:O73)-C73</f>
        <v>0</v>
      </c>
    </row>
    <row r="74" spans="1:16" ht="20.100000000000001" customHeight="1" x14ac:dyDescent="0.25">
      <c r="A74" s="21"/>
      <c r="B74" s="6" t="s">
        <v>60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12"/>
      <c r="P74" s="22">
        <f t="shared" si="117"/>
        <v>0</v>
      </c>
    </row>
    <row r="75" spans="1:16" ht="20.100000000000001" customHeight="1" x14ac:dyDescent="0.25">
      <c r="A75" s="21"/>
      <c r="B75" s="6" t="s">
        <v>61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12"/>
      <c r="P75" s="22">
        <f t="shared" si="117"/>
        <v>0</v>
      </c>
    </row>
    <row r="76" spans="1:16" ht="20.100000000000001" customHeight="1" x14ac:dyDescent="0.25">
      <c r="A76" s="21"/>
      <c r="B76" s="6" t="s">
        <v>62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12"/>
      <c r="P76" s="22">
        <f t="shared" si="117"/>
        <v>0</v>
      </c>
    </row>
    <row r="77" spans="1:16" ht="20.100000000000001" customHeight="1" x14ac:dyDescent="0.25">
      <c r="A77" s="21"/>
      <c r="B77" s="6" t="s">
        <v>63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12"/>
      <c r="P77" s="22">
        <f t="shared" si="117"/>
        <v>0</v>
      </c>
    </row>
    <row r="78" spans="1:16" ht="20.100000000000001" customHeight="1" thickBot="1" x14ac:dyDescent="0.3">
      <c r="A78" s="21"/>
      <c r="B78" s="15" t="s">
        <v>64</v>
      </c>
      <c r="C78" s="17"/>
      <c r="D78" s="17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4"/>
      <c r="P78" s="22">
        <f t="shared" si="117"/>
        <v>0</v>
      </c>
    </row>
  </sheetData>
  <mergeCells count="1">
    <mergeCell ref="B4:O4"/>
  </mergeCells>
  <printOptions horizontalCentered="1"/>
  <pageMargins left="0.51181102362204722" right="0.31496062992125984" top="0.35433070866141736" bottom="0.35433070866141736" header="0.31496062992125984" footer="0.31496062992125984"/>
  <pageSetup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Company>PJEM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Jesus Loyola Martínez</dc:creator>
  <cp:lastModifiedBy>C.P. Jesus Loyola Martínez</cp:lastModifiedBy>
  <cp:lastPrinted>2025-04-22T18:16:11Z</cp:lastPrinted>
  <dcterms:created xsi:type="dcterms:W3CDTF">2021-04-22T19:59:33Z</dcterms:created>
  <dcterms:modified xsi:type="dcterms:W3CDTF">2025-04-22T18:16:31Z</dcterms:modified>
</cp:coreProperties>
</file>